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2021 1 квар   (2)" sheetId="13" r:id="rId1"/>
    <sheet name="2020 4 квар  " sheetId="12" r:id="rId2"/>
    <sheet name="2020 3 квар " sheetId="10" r:id="rId3"/>
    <sheet name="2020 2 квар  " sheetId="11" r:id="rId4"/>
    <sheet name="2020 1 квар" sheetId="9" r:id="rId5"/>
    <sheet name="2019 г (12 мес)" sheetId="7" r:id="rId6"/>
    <sheet name="2019 г (9 мес)" sheetId="6" r:id="rId7"/>
    <sheet name="2019 план (полугодие)" sheetId="5" r:id="rId8"/>
    <sheet name="2019 (1 квартал)" sheetId="4" r:id="rId9"/>
    <sheet name="2018 отчет" sheetId="3" r:id="rId10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3"/>
  <c r="H16"/>
  <c r="H19"/>
  <c r="H22"/>
  <c r="H25"/>
  <c r="E16"/>
  <c r="E19"/>
  <c r="E22"/>
  <c r="E25"/>
  <c r="G16"/>
  <c r="G19"/>
  <c r="G22"/>
  <c r="G25"/>
  <c r="F19"/>
  <c r="F16"/>
  <c r="D16"/>
  <c r="D19"/>
  <c r="D22"/>
  <c r="D25"/>
  <c r="H30"/>
  <c r="G30"/>
  <c r="F30"/>
  <c r="E30"/>
  <c r="E10" s="1"/>
  <c r="E9" s="1"/>
  <c r="D30"/>
  <c r="C30"/>
  <c r="F25"/>
  <c r="C25"/>
  <c r="F22"/>
  <c r="C22"/>
  <c r="C19"/>
  <c r="C16"/>
  <c r="H12"/>
  <c r="G12"/>
  <c r="F12"/>
  <c r="E12"/>
  <c r="D12"/>
  <c r="C12"/>
  <c r="H10"/>
  <c r="H9" s="1"/>
  <c r="G10"/>
  <c r="G9" s="1"/>
  <c r="D9" i="12"/>
  <c r="E9"/>
  <c r="F9"/>
  <c r="G9"/>
  <c r="H9"/>
  <c r="D10"/>
  <c r="E10"/>
  <c r="F10"/>
  <c r="G10"/>
  <c r="H10"/>
  <c r="C9"/>
  <c r="H30"/>
  <c r="G30"/>
  <c r="F30"/>
  <c r="E30"/>
  <c r="D30"/>
  <c r="C30"/>
  <c r="H25"/>
  <c r="G25"/>
  <c r="F25"/>
  <c r="E25"/>
  <c r="D25"/>
  <c r="C25"/>
  <c r="H22"/>
  <c r="G22"/>
  <c r="F22"/>
  <c r="E22"/>
  <c r="D22"/>
  <c r="C22"/>
  <c r="H19"/>
  <c r="G19"/>
  <c r="F19"/>
  <c r="E19"/>
  <c r="D19"/>
  <c r="C19"/>
  <c r="H16"/>
  <c r="G16"/>
  <c r="F16"/>
  <c r="E16"/>
  <c r="D16"/>
  <c r="C16"/>
  <c r="H12"/>
  <c r="G12"/>
  <c r="F12"/>
  <c r="E12"/>
  <c r="D12"/>
  <c r="C12"/>
  <c r="G16" i="10"/>
  <c r="H30" i="11"/>
  <c r="G30"/>
  <c r="F30"/>
  <c r="E30"/>
  <c r="D30"/>
  <c r="C30"/>
  <c r="C10" s="1"/>
  <c r="C9" s="1"/>
  <c r="H25"/>
  <c r="G25"/>
  <c r="F25"/>
  <c r="E25"/>
  <c r="D25"/>
  <c r="C25"/>
  <c r="H22"/>
  <c r="G22"/>
  <c r="F22"/>
  <c r="E22"/>
  <c r="D22"/>
  <c r="C22"/>
  <c r="H19"/>
  <c r="G19"/>
  <c r="F19"/>
  <c r="E19"/>
  <c r="D19"/>
  <c r="C19"/>
  <c r="H16"/>
  <c r="G16"/>
  <c r="F16"/>
  <c r="E16"/>
  <c r="D16"/>
  <c r="C16"/>
  <c r="H12"/>
  <c r="G12"/>
  <c r="F12"/>
  <c r="E12"/>
  <c r="D12"/>
  <c r="C12"/>
  <c r="H10"/>
  <c r="G10"/>
  <c r="F10"/>
  <c r="E10"/>
  <c r="D10"/>
  <c r="H9"/>
  <c r="G9"/>
  <c r="F9"/>
  <c r="E9"/>
  <c r="D9"/>
  <c r="C12" i="10"/>
  <c r="C10" s="1"/>
  <c r="H30"/>
  <c r="G30"/>
  <c r="F30"/>
  <c r="E30"/>
  <c r="D30"/>
  <c r="C30"/>
  <c r="H25"/>
  <c r="G25"/>
  <c r="F25"/>
  <c r="E25"/>
  <c r="D25"/>
  <c r="C25"/>
  <c r="H22"/>
  <c r="G22"/>
  <c r="F22"/>
  <c r="E22"/>
  <c r="D22"/>
  <c r="C22"/>
  <c r="H19"/>
  <c r="G19"/>
  <c r="F19"/>
  <c r="E19"/>
  <c r="D19"/>
  <c r="C19"/>
  <c r="H16"/>
  <c r="F16"/>
  <c r="E16"/>
  <c r="D16"/>
  <c r="C16"/>
  <c r="H12"/>
  <c r="F12"/>
  <c r="E12"/>
  <c r="E10" s="1"/>
  <c r="D12"/>
  <c r="F10"/>
  <c r="D30" i="9"/>
  <c r="E30"/>
  <c r="F30"/>
  <c r="G30"/>
  <c r="H30"/>
  <c r="C30"/>
  <c r="C10" s="1"/>
  <c r="F10"/>
  <c r="L12" i="4"/>
  <c r="L23"/>
  <c r="L20"/>
  <c r="L17"/>
  <c r="L14"/>
  <c r="F25" i="9"/>
  <c r="G25"/>
  <c r="H25"/>
  <c r="F16"/>
  <c r="G16"/>
  <c r="H16"/>
  <c r="E25"/>
  <c r="D25"/>
  <c r="C25"/>
  <c r="H22"/>
  <c r="G22"/>
  <c r="F22"/>
  <c r="E22"/>
  <c r="D22"/>
  <c r="C22"/>
  <c r="H19"/>
  <c r="G19"/>
  <c r="F19"/>
  <c r="E19"/>
  <c r="D19"/>
  <c r="C19"/>
  <c r="E16"/>
  <c r="D16"/>
  <c r="C16"/>
  <c r="H12"/>
  <c r="G12"/>
  <c r="F12"/>
  <c r="E12"/>
  <c r="D12"/>
  <c r="C12"/>
  <c r="H10"/>
  <c r="H9" s="1"/>
  <c r="G10"/>
  <c r="G9" s="1"/>
  <c r="F9"/>
  <c r="E10"/>
  <c r="E9" s="1"/>
  <c r="D10"/>
  <c r="D9" s="1"/>
  <c r="N30" i="7"/>
  <c r="M30"/>
  <c r="M10" s="1"/>
  <c r="M9" s="1"/>
  <c r="L30"/>
  <c r="H30"/>
  <c r="G30"/>
  <c r="F30"/>
  <c r="E30"/>
  <c r="D30"/>
  <c r="D10" s="1"/>
  <c r="D9" s="1"/>
  <c r="C30"/>
  <c r="E25"/>
  <c r="D25"/>
  <c r="C25"/>
  <c r="N22"/>
  <c r="M22"/>
  <c r="L22"/>
  <c r="E22"/>
  <c r="D22"/>
  <c r="C22"/>
  <c r="N19"/>
  <c r="M19"/>
  <c r="L19"/>
  <c r="E19"/>
  <c r="D19"/>
  <c r="C19"/>
  <c r="E16"/>
  <c r="D16"/>
  <c r="C16"/>
  <c r="N12"/>
  <c r="M12"/>
  <c r="L12"/>
  <c r="E12"/>
  <c r="D12"/>
  <c r="C12"/>
  <c r="N10"/>
  <c r="L10"/>
  <c r="K10"/>
  <c r="J10"/>
  <c r="I10"/>
  <c r="H10"/>
  <c r="G10"/>
  <c r="F10"/>
  <c r="E10"/>
  <c r="C10"/>
  <c r="N9"/>
  <c r="L9"/>
  <c r="E9"/>
  <c r="C9"/>
  <c r="C10" i="13" l="1"/>
  <c r="F10"/>
  <c r="F9" s="1"/>
  <c r="D10"/>
  <c r="C10" i="12"/>
  <c r="H10" i="10"/>
  <c r="G12"/>
  <c r="G10" s="1"/>
  <c r="G9" s="1"/>
  <c r="D10"/>
  <c r="D9" s="1"/>
  <c r="E9"/>
  <c r="F9"/>
  <c r="C9"/>
  <c r="C9" i="9"/>
  <c r="I9" i="6"/>
  <c r="D9"/>
  <c r="E9"/>
  <c r="C9"/>
  <c r="K30"/>
  <c r="J30"/>
  <c r="I30"/>
  <c r="E30"/>
  <c r="D30"/>
  <c r="C30"/>
  <c r="E25"/>
  <c r="D25"/>
  <c r="C25"/>
  <c r="K22"/>
  <c r="J22"/>
  <c r="E22"/>
  <c r="D22"/>
  <c r="C22"/>
  <c r="K19"/>
  <c r="J19"/>
  <c r="E19"/>
  <c r="D19"/>
  <c r="C19"/>
  <c r="E16"/>
  <c r="D16"/>
  <c r="C16"/>
  <c r="K12"/>
  <c r="J12"/>
  <c r="I12"/>
  <c r="E12"/>
  <c r="E10" s="1"/>
  <c r="D12"/>
  <c r="C12"/>
  <c r="C10" s="1"/>
  <c r="K10"/>
  <c r="K9" s="1"/>
  <c r="J10"/>
  <c r="J9" s="1"/>
  <c r="I10"/>
  <c r="H10"/>
  <c r="G10"/>
  <c r="F10"/>
  <c r="D10"/>
  <c r="K22" i="5"/>
  <c r="J22"/>
  <c r="K19"/>
  <c r="J19"/>
  <c r="C22"/>
  <c r="C19"/>
  <c r="C16"/>
  <c r="C25"/>
  <c r="E25"/>
  <c r="D25"/>
  <c r="E22"/>
  <c r="D22"/>
  <c r="E19"/>
  <c r="D19"/>
  <c r="E16"/>
  <c r="D16"/>
  <c r="G10"/>
  <c r="K30"/>
  <c r="J30"/>
  <c r="I30"/>
  <c r="E30"/>
  <c r="D30"/>
  <c r="C30"/>
  <c r="K12"/>
  <c r="K10" s="1"/>
  <c r="K9" s="1"/>
  <c r="J12"/>
  <c r="J10" s="1"/>
  <c r="J9" s="1"/>
  <c r="I12"/>
  <c r="I10" s="1"/>
  <c r="I9" s="1"/>
  <c r="E12"/>
  <c r="E10" s="1"/>
  <c r="E9" s="1"/>
  <c r="C12"/>
  <c r="H10"/>
  <c r="F10"/>
  <c r="J30" i="4"/>
  <c r="J12"/>
  <c r="J10"/>
  <c r="J9" s="1"/>
  <c r="D30"/>
  <c r="D12"/>
  <c r="D10"/>
  <c r="D9" s="1"/>
  <c r="K30"/>
  <c r="I30"/>
  <c r="E30"/>
  <c r="C30"/>
  <c r="K12"/>
  <c r="I12"/>
  <c r="D9" i="13" l="1"/>
  <c r="H9" i="10"/>
  <c r="C10" i="5"/>
  <c r="C9" s="1"/>
  <c r="E12" i="4"/>
  <c r="C12"/>
  <c r="K10" l="1"/>
  <c r="K9" s="1"/>
  <c r="I10"/>
  <c r="I9" s="1"/>
  <c r="C10"/>
  <c r="C9" s="1"/>
  <c r="E10"/>
  <c r="E9" s="1"/>
  <c r="H10"/>
  <c r="F10"/>
  <c r="K33" i="3"/>
  <c r="K13" s="1"/>
  <c r="K12" s="1"/>
  <c r="I33"/>
  <c r="I13" s="1"/>
  <c r="F13"/>
  <c r="H13"/>
  <c r="E33"/>
  <c r="E13" s="1"/>
  <c r="C33"/>
  <c r="C13" s="1"/>
  <c r="C12" s="1"/>
  <c r="E12" l="1"/>
  <c r="D12" i="5" l="1"/>
  <c r="D10" l="1"/>
  <c r="D9" s="1"/>
</calcChain>
</file>

<file path=xl/sharedStrings.xml><?xml version="1.0" encoding="utf-8"?>
<sst xmlns="http://schemas.openxmlformats.org/spreadsheetml/2006/main" count="720" uniqueCount="72">
  <si>
    <t>в том числе:</t>
  </si>
  <si>
    <t>из них:</t>
  </si>
  <si>
    <t>тыс. тенге</t>
  </si>
  <si>
    <t>единиц</t>
  </si>
  <si>
    <t>штатная численность</t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</si>
  <si>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</si>
  <si>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</si>
  <si>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</si>
  <si>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</si>
  <si>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</si>
  <si>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</si>
  <si>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</si>
  <si>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</si>
  <si>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</si>
  <si>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</si>
  <si>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</si>
  <si>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</si>
  <si>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</si>
  <si>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</si>
  <si>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</si>
  <si>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</si>
  <si>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</si>
  <si>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</si>
  <si>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>по состоянию на "___31_"____12_____2018__г.</t>
  </si>
  <si>
    <t>КГУ "Агротехнический колледж № 2 сКаменка Сандыктауский район"</t>
  </si>
  <si>
    <t>024 программа -Подготовка специалистов в организациях технического и профессионального обрзования</t>
  </si>
  <si>
    <t>за 2018 год</t>
  </si>
  <si>
    <t>052-Повышение квалификации, подготовка и переподготовка кадров в рамках Программы развития продуктивной занятости и массового предпринимательства</t>
  </si>
  <si>
    <t xml:space="preserve">     </t>
  </si>
  <si>
    <t>005 Приобретение и доставка учебников</t>
  </si>
  <si>
    <t>4. Налоги и другие обязательные платежи в бюджет</t>
  </si>
  <si>
    <r>
      <t xml:space="preserve">5. Коммунальные расходы 
</t>
    </r>
    <r>
      <rPr>
        <i/>
        <sz val="9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</si>
  <si>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6. Текущий ремонт помещений и оборудования</t>
  </si>
  <si>
    <r>
      <t xml:space="preserve">7. Капитальные расходы 
</t>
    </r>
    <r>
      <rPr>
        <i/>
        <sz val="9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</si>
  <si>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8. Прочие расходы 
</t>
    </r>
    <r>
      <rPr>
        <i/>
        <sz val="9"/>
        <color theme="1"/>
        <rFont val="Arial Narrow"/>
        <family val="2"/>
        <charset val="204"/>
      </rPr>
      <t>(приобретение литературы, канцелярских и хозяйственных товаров и др.) в т.ч.</t>
    </r>
  </si>
  <si>
    <t>8.1. Стипендия</t>
  </si>
  <si>
    <t>8.2. Трансферты физическим лицам</t>
  </si>
  <si>
    <t>8.3. Приобретение продуктов питания</t>
  </si>
  <si>
    <t>8.4. Проезд</t>
  </si>
  <si>
    <t>8,5, Приобретение медикаментов</t>
  </si>
  <si>
    <t>8.6. Приобретение ГСМ</t>
  </si>
  <si>
    <t>8.7. прочие</t>
  </si>
  <si>
    <t xml:space="preserve">Директор </t>
  </si>
  <si>
    <t>Досымбеков М.Ж.</t>
  </si>
  <si>
    <t>Гл бухгалтер</t>
  </si>
  <si>
    <t>Сейтжанова ЖК.</t>
  </si>
  <si>
    <t>факт за 1 квартал</t>
  </si>
  <si>
    <t>067 Капитальные расходы подведом госучреждений и организ</t>
  </si>
  <si>
    <t>8.3. Проезд</t>
  </si>
  <si>
    <t>по состоянию на "___01_"____04_____2019__г.</t>
  </si>
  <si>
    <t>8.4. прочие</t>
  </si>
  <si>
    <t>по состоянию на "___01_"____07_____2019__г.</t>
  </si>
  <si>
    <t>по состоянию на "___01_"____10_____2019__г.</t>
  </si>
  <si>
    <t>факт за 3 квартал</t>
  </si>
  <si>
    <t>по состоянию на "___01_"____01_____2020__г.</t>
  </si>
  <si>
    <t xml:space="preserve">факт </t>
  </si>
  <si>
    <t>Директор</t>
  </si>
  <si>
    <t>по состоянию на "___01_"____04_____2020__г.</t>
  </si>
  <si>
    <t>КГУ "Агротехнический колледж № 2 с. Каменка Сандыктауский район"</t>
  </si>
  <si>
    <t xml:space="preserve">Главный бухгалтер </t>
  </si>
  <si>
    <t>Сейтжанова Ж.К.</t>
  </si>
  <si>
    <t>Главный бухгалтер</t>
  </si>
  <si>
    <t>по состоянию на "___01_"____07_____2020__г.</t>
  </si>
  <si>
    <t>Кудин К.П.</t>
  </si>
  <si>
    <t>И.о. директора</t>
  </si>
  <si>
    <t>по состоянию на "___01_"____12_____2020__г.</t>
  </si>
  <si>
    <t>по состоянию на "___01_"____01_____2021__г.</t>
  </si>
  <si>
    <t>ГККП "Агротехнический колледж, с. Каменка Сандыктауский район"</t>
  </si>
  <si>
    <t>по состоянию на "___01_"____04_____2021__г.</t>
  </si>
  <si>
    <r>
      <t xml:space="preserve">5.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</si>
  <si>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7.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</si>
  <si>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8.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 в т.ч.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</si>
</sst>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u/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i/>
      <sz val="9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164" fontId="8" fillId="0" borderId="2" xfId="0" applyNumberFormat="1" applyFont="1" applyBorder="1"/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4" fillId="0" borderId="0" xfId="0" applyFont="1" applyAlignment="1"/>
    <xf numFmtId="0" fontId="7" fillId="0" borderId="0" xfId="0" applyFont="1"/>
    <xf numFmtId="0" fontId="11" fillId="0" borderId="0" xfId="0" applyFont="1"/>
    <xf numFmtId="0" fontId="9" fillId="0" borderId="2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/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" fontId="8" fillId="0" borderId="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4" fillId="0" borderId="1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/>
    <xf numFmtId="1" fontId="8" fillId="2" borderId="2" xfId="0" applyNumberFormat="1" applyFont="1" applyFill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" fontId="8" fillId="3" borderId="2" xfId="0" applyNumberFormat="1" applyFont="1" applyFill="1" applyBorder="1"/>
    <xf numFmtId="0" fontId="8" fillId="0" borderId="0" xfId="0" applyFont="1" applyBorder="1"/>
    <xf numFmtId="0" fontId="3" fillId="0" borderId="0" xfId="0" applyFont="1" applyBorder="1"/>
    <xf numFmtId="0" fontId="8" fillId="2" borderId="0" xfId="0" applyFont="1" applyFill="1" applyBorder="1"/>
    <xf numFmtId="1" fontId="8" fillId="2" borderId="0" xfId="0" applyNumberFormat="1" applyFont="1" applyFill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/>
    <xf numFmtId="0" fontId="12" fillId="2" borderId="0" xfId="0" applyFont="1" applyFill="1" applyBorder="1"/>
    <xf numFmtId="0" fontId="13" fillId="0" borderId="0" xfId="0" applyFont="1"/>
    <xf numFmtId="164" fontId="8" fillId="0" borderId="2" xfId="0" applyNumberFormat="1" applyFont="1" applyFill="1" applyBorder="1"/>
    <xf numFmtId="0" fontId="7" fillId="0" borderId="0" xfId="0" applyFont="1" applyAlignment="1">
      <alignment horizontal="right"/>
    </xf>
    <xf numFmtId="164" fontId="8" fillId="2" borderId="2" xfId="0" applyNumberFormat="1" applyFont="1" applyFill="1" applyBorder="1"/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2" fillId="0" borderId="2" xfId="0" applyFont="1" applyBorder="1"/>
    <xf numFmtId="164" fontId="5" fillId="0" borderId="2" xfId="0" applyNumberFormat="1" applyFont="1" applyFill="1" applyBorder="1"/>
    <xf numFmtId="0" fontId="5" fillId="0" borderId="2" xfId="0" applyFont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/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topLeftCell="A19" workbookViewId="0">
      <selection activeCell="A6" sqref="A6:H37"/>
    </sheetView>
  </sheetViews>
  <sheetFormatPr defaultColWidth="9.140625" defaultRowHeight="20.25"/>
  <cols>
    <col min="1" max="1" width="35" style="1" customWidth="1"/>
    <col min="2" max="2" width="6.140625" style="2" customWidth="1"/>
    <col min="3" max="3" width="10.7109375" style="1" customWidth="1"/>
    <col min="4" max="4" width="7" style="1" customWidth="1"/>
    <col min="5" max="6" width="7.140625" style="1" customWidth="1"/>
    <col min="7" max="7" width="9.85546875" style="1" customWidth="1"/>
    <col min="8" max="8" width="7.140625" style="1" customWidth="1"/>
    <col min="9" max="9" width="13" style="1" customWidth="1"/>
    <col min="10" max="10" width="12.28515625" style="1" customWidth="1"/>
    <col min="11" max="17" width="9.140625" style="1"/>
    <col min="18" max="18" width="9.85546875" style="1" bestFit="1" customWidth="1"/>
    <col min="19" max="16384" width="9.140625" style="1"/>
  </cols>
  <sheetData>
    <row r="1" spans="1:18">
      <c r="A1" s="22" t="s">
        <v>10</v>
      </c>
      <c r="B1" s="22"/>
      <c r="C1" s="22"/>
      <c r="D1" s="22"/>
      <c r="E1" s="22"/>
      <c r="F1" s="5"/>
      <c r="G1" s="5"/>
      <c r="H1" s="5"/>
      <c r="I1" s="3"/>
    </row>
    <row r="2" spans="1:18">
      <c r="A2" s="65" t="s">
        <v>68</v>
      </c>
      <c r="B2" s="65"/>
      <c r="C2" s="65"/>
      <c r="D2" s="65"/>
      <c r="E2" s="65"/>
      <c r="F2" s="5"/>
      <c r="G2" s="5"/>
      <c r="H2" s="5"/>
      <c r="I2" s="3"/>
    </row>
    <row r="3" spans="1:18">
      <c r="A3" s="40" t="s">
        <v>67</v>
      </c>
      <c r="B3" s="40"/>
      <c r="C3" s="40"/>
      <c r="D3" s="40"/>
      <c r="E3" s="40"/>
      <c r="F3" s="5"/>
      <c r="G3" s="5"/>
      <c r="H3" s="5"/>
      <c r="I3" s="3"/>
    </row>
    <row r="4" spans="1:18" ht="15.75" customHeight="1">
      <c r="A4" s="66" t="s">
        <v>11</v>
      </c>
      <c r="B4" s="66"/>
      <c r="C4" s="66"/>
      <c r="D4" s="66"/>
      <c r="E4" s="66"/>
      <c r="F4" s="5"/>
      <c r="G4" s="5"/>
      <c r="H4" s="5"/>
      <c r="I4" s="3"/>
    </row>
    <row r="5" spans="1:18">
      <c r="A5" s="6"/>
      <c r="C5" s="5"/>
      <c r="D5" s="5"/>
      <c r="E5" s="5"/>
      <c r="F5" s="5"/>
      <c r="G5" s="5"/>
      <c r="H5" s="5"/>
      <c r="I5" s="3"/>
      <c r="J5" s="3"/>
      <c r="K5" s="3"/>
      <c r="L5" s="3"/>
      <c r="M5" s="3"/>
    </row>
    <row r="6" spans="1:18" ht="80.25" customHeight="1">
      <c r="A6" s="75" t="s">
        <v>22</v>
      </c>
      <c r="B6" s="76" t="s">
        <v>12</v>
      </c>
      <c r="C6" s="77" t="s">
        <v>25</v>
      </c>
      <c r="D6" s="78"/>
      <c r="E6" s="79"/>
      <c r="F6" s="77" t="s">
        <v>27</v>
      </c>
      <c r="G6" s="78"/>
      <c r="H6" s="79"/>
      <c r="I6" s="3"/>
      <c r="J6" s="3"/>
      <c r="K6" s="3"/>
      <c r="L6" s="3"/>
      <c r="M6" s="3"/>
    </row>
    <row r="7" spans="1:18" ht="63">
      <c r="A7" s="75"/>
      <c r="B7" s="76"/>
      <c r="C7" s="80" t="s">
        <v>13</v>
      </c>
      <c r="D7" s="80" t="s">
        <v>14</v>
      </c>
      <c r="E7" s="80" t="s">
        <v>55</v>
      </c>
      <c r="F7" s="80" t="s">
        <v>13</v>
      </c>
      <c r="G7" s="80" t="s">
        <v>14</v>
      </c>
      <c r="H7" s="81" t="s">
        <v>9</v>
      </c>
      <c r="I7" s="3"/>
      <c r="J7" s="3"/>
      <c r="K7" s="3"/>
      <c r="L7" s="3"/>
      <c r="M7" s="3"/>
    </row>
    <row r="8" spans="1:18" ht="15" customHeight="1">
      <c r="A8" s="82" t="s">
        <v>15</v>
      </c>
      <c r="B8" s="83" t="s">
        <v>5</v>
      </c>
      <c r="C8" s="84">
        <v>123</v>
      </c>
      <c r="D8" s="84">
        <v>117</v>
      </c>
      <c r="E8" s="84">
        <v>117</v>
      </c>
      <c r="F8" s="84">
        <v>69</v>
      </c>
      <c r="G8" s="84">
        <v>65</v>
      </c>
      <c r="H8" s="84">
        <v>65</v>
      </c>
      <c r="I8" s="3"/>
      <c r="J8" s="3"/>
      <c r="K8" s="3"/>
      <c r="L8" s="3"/>
      <c r="M8" s="3"/>
    </row>
    <row r="9" spans="1:18" ht="15" customHeight="1">
      <c r="A9" s="85" t="s">
        <v>17</v>
      </c>
      <c r="B9" s="83" t="s">
        <v>2</v>
      </c>
      <c r="C9" s="86">
        <f>C10/C8</f>
        <v>1008.849593495935</v>
      </c>
      <c r="D9" s="86">
        <f t="shared" ref="D9:H9" si="0">D10/D8</f>
        <v>272.41538461538465</v>
      </c>
      <c r="E9" s="86">
        <f t="shared" si="0"/>
        <v>249.77948717948721</v>
      </c>
      <c r="F9" s="86">
        <f t="shared" si="0"/>
        <v>992.32028985507259</v>
      </c>
      <c r="G9" s="86">
        <f t="shared" si="0"/>
        <v>248.85415384615385</v>
      </c>
      <c r="H9" s="86">
        <f t="shared" si="0"/>
        <v>248.86153846153846</v>
      </c>
      <c r="I9" s="3"/>
      <c r="J9" s="3"/>
      <c r="K9" s="3"/>
      <c r="L9" s="3"/>
      <c r="M9" s="3"/>
    </row>
    <row r="10" spans="1:18" ht="15" customHeight="1">
      <c r="A10" s="82" t="s">
        <v>6</v>
      </c>
      <c r="B10" s="83" t="s">
        <v>2</v>
      </c>
      <c r="C10" s="84">
        <f>C12+C26+C27+C28+C29+C30</f>
        <v>124088.5</v>
      </c>
      <c r="D10" s="84">
        <f t="shared" ref="D10:H10" si="1">D12+D26+D27+D28+D29+D30</f>
        <v>31872.600000000002</v>
      </c>
      <c r="E10" s="84">
        <f t="shared" si="1"/>
        <v>29224.200000000004</v>
      </c>
      <c r="F10" s="84">
        <f t="shared" si="1"/>
        <v>68470.100000000006</v>
      </c>
      <c r="G10" s="84">
        <f t="shared" si="1"/>
        <v>16175.52</v>
      </c>
      <c r="H10" s="84">
        <f t="shared" si="1"/>
        <v>16176</v>
      </c>
      <c r="I10" s="26"/>
      <c r="J10" s="50"/>
      <c r="K10" s="50"/>
      <c r="L10" s="50"/>
      <c r="M10" s="26"/>
      <c r="O10" s="5"/>
      <c r="P10" s="5"/>
      <c r="Q10" s="5"/>
      <c r="R10" s="5"/>
    </row>
    <row r="11" spans="1:18" ht="15" customHeight="1">
      <c r="A11" s="85" t="s">
        <v>0</v>
      </c>
      <c r="B11" s="85"/>
      <c r="C11" s="84"/>
      <c r="D11" s="84"/>
      <c r="E11" s="84"/>
      <c r="F11" s="84"/>
      <c r="G11" s="84"/>
      <c r="H11" s="84"/>
      <c r="I11" s="23"/>
      <c r="J11" s="50"/>
      <c r="K11" s="50"/>
      <c r="L11" s="50"/>
      <c r="M11" s="26"/>
    </row>
    <row r="12" spans="1:18" ht="15" customHeight="1">
      <c r="A12" s="82" t="s">
        <v>7</v>
      </c>
      <c r="B12" s="83" t="s">
        <v>2</v>
      </c>
      <c r="C12" s="86">
        <f>C14+C17+C20+C23</f>
        <v>72347.8</v>
      </c>
      <c r="D12" s="84">
        <f t="shared" ref="D12:H12" si="2">D14+D17+D20+D23</f>
        <v>16742.900000000001</v>
      </c>
      <c r="E12" s="84">
        <f t="shared" si="2"/>
        <v>16742.900000000001</v>
      </c>
      <c r="F12" s="84">
        <f t="shared" si="2"/>
        <v>39419</v>
      </c>
      <c r="G12" s="84">
        <f t="shared" si="2"/>
        <v>10146.52</v>
      </c>
      <c r="H12" s="84">
        <f t="shared" si="2"/>
        <v>10146.4</v>
      </c>
      <c r="I12" s="63"/>
      <c r="J12" s="50"/>
      <c r="K12" s="52"/>
      <c r="L12" s="50"/>
      <c r="M12" s="26"/>
    </row>
    <row r="13" spans="1:18" ht="15" customHeight="1">
      <c r="A13" s="85" t="s">
        <v>1</v>
      </c>
      <c r="B13" s="85"/>
      <c r="C13" s="84"/>
      <c r="D13" s="84"/>
      <c r="E13" s="84"/>
      <c r="F13" s="84"/>
      <c r="G13" s="84"/>
      <c r="H13" s="84"/>
      <c r="I13" s="63"/>
      <c r="J13" s="50"/>
      <c r="K13" s="52"/>
      <c r="L13" s="50"/>
      <c r="M13" s="26"/>
    </row>
    <row r="14" spans="1:18" ht="15" customHeight="1">
      <c r="A14" s="87" t="s">
        <v>8</v>
      </c>
      <c r="B14" s="83" t="s">
        <v>2</v>
      </c>
      <c r="C14" s="84">
        <v>5447.6</v>
      </c>
      <c r="D14" s="84">
        <v>1455.9</v>
      </c>
      <c r="E14" s="84">
        <v>1455.9</v>
      </c>
      <c r="F14" s="84">
        <v>4429</v>
      </c>
      <c r="G14" s="84">
        <v>1059.32</v>
      </c>
      <c r="H14" s="84">
        <v>1059.2</v>
      </c>
      <c r="I14" s="63"/>
      <c r="J14" s="50"/>
      <c r="K14" s="52"/>
      <c r="L14" s="50"/>
      <c r="M14" s="26"/>
    </row>
    <row r="15" spans="1:18" ht="15" customHeight="1">
      <c r="A15" s="85" t="s">
        <v>4</v>
      </c>
      <c r="B15" s="88" t="s">
        <v>3</v>
      </c>
      <c r="C15" s="84">
        <v>3</v>
      </c>
      <c r="D15" s="84">
        <v>3</v>
      </c>
      <c r="E15" s="84">
        <v>3</v>
      </c>
      <c r="F15" s="84">
        <v>2</v>
      </c>
      <c r="G15" s="84">
        <v>2</v>
      </c>
      <c r="H15" s="84">
        <v>2</v>
      </c>
      <c r="I15" s="63"/>
      <c r="J15" s="50"/>
      <c r="K15" s="52"/>
      <c r="L15" s="50"/>
      <c r="M15" s="26"/>
    </row>
    <row r="16" spans="1:18" ht="15" customHeight="1">
      <c r="A16" s="85" t="s">
        <v>20</v>
      </c>
      <c r="B16" s="89" t="s">
        <v>21</v>
      </c>
      <c r="C16" s="90">
        <f>C14/C15/12*1000</f>
        <v>151322.22222222222</v>
      </c>
      <c r="D16" s="90">
        <f>D14/D15/3*1000</f>
        <v>161766.66666666669</v>
      </c>
      <c r="E16" s="90">
        <f>E14/E15/3*1000</f>
        <v>161766.66666666669</v>
      </c>
      <c r="F16" s="90">
        <f>F14/F15/12*1000</f>
        <v>184541.66666666666</v>
      </c>
      <c r="G16" s="90">
        <f>G14/G15/3*1000</f>
        <v>176553.33333333331</v>
      </c>
      <c r="H16" s="90">
        <f>H14/H15/3*1000</f>
        <v>176533.33333333334</v>
      </c>
      <c r="I16" s="23"/>
      <c r="J16" s="50"/>
      <c r="K16" s="53"/>
      <c r="L16" s="50"/>
      <c r="M16" s="26"/>
    </row>
    <row r="17" spans="1:13" ht="15" customHeight="1">
      <c r="A17" s="87" t="s">
        <v>18</v>
      </c>
      <c r="B17" s="89" t="s">
        <v>2</v>
      </c>
      <c r="C17" s="84">
        <v>18346.2</v>
      </c>
      <c r="D17" s="84">
        <v>4303.8</v>
      </c>
      <c r="E17" s="84">
        <v>4303.8</v>
      </c>
      <c r="F17" s="84">
        <v>12907.3</v>
      </c>
      <c r="G17" s="84">
        <v>3252.2</v>
      </c>
      <c r="H17" s="84">
        <v>3252.2</v>
      </c>
      <c r="I17" s="23"/>
      <c r="J17" s="50"/>
      <c r="K17" s="52"/>
      <c r="L17" s="50"/>
      <c r="M17" s="26"/>
    </row>
    <row r="18" spans="1:13" ht="15" customHeight="1">
      <c r="A18" s="85" t="s">
        <v>4</v>
      </c>
      <c r="B18" s="88" t="s">
        <v>3</v>
      </c>
      <c r="C18" s="84">
        <v>7</v>
      </c>
      <c r="D18" s="84">
        <v>7</v>
      </c>
      <c r="E18" s="84">
        <v>7</v>
      </c>
      <c r="F18" s="84">
        <v>6</v>
      </c>
      <c r="G18" s="84">
        <v>6</v>
      </c>
      <c r="H18" s="84">
        <v>6</v>
      </c>
      <c r="I18" s="23"/>
      <c r="J18" s="50"/>
      <c r="K18" s="52"/>
      <c r="L18" s="50"/>
      <c r="M18" s="26"/>
    </row>
    <row r="19" spans="1:13" ht="15" customHeight="1">
      <c r="A19" s="85" t="s">
        <v>20</v>
      </c>
      <c r="B19" s="89" t="s">
        <v>21</v>
      </c>
      <c r="C19" s="90">
        <f>C17/C18/12*1000</f>
        <v>218407.14285714287</v>
      </c>
      <c r="D19" s="90">
        <f>D17/D18/3*1000</f>
        <v>204942.85714285716</v>
      </c>
      <c r="E19" s="90">
        <f>E17/E18/3*1000</f>
        <v>204942.85714285716</v>
      </c>
      <c r="F19" s="90">
        <f>F17/F18/12*1000</f>
        <v>179268.05555555556</v>
      </c>
      <c r="G19" s="90">
        <f>G17/G18/3*1000</f>
        <v>180677.77777777778</v>
      </c>
      <c r="H19" s="90">
        <f>H17/H18/3*1000</f>
        <v>180677.77777777778</v>
      </c>
      <c r="I19" s="23"/>
      <c r="J19" s="50"/>
      <c r="K19" s="53"/>
      <c r="L19" s="50"/>
      <c r="M19" s="26"/>
    </row>
    <row r="20" spans="1:13" ht="15" customHeight="1">
      <c r="A20" s="91" t="s">
        <v>19</v>
      </c>
      <c r="B20" s="89" t="s">
        <v>2</v>
      </c>
      <c r="C20" s="84">
        <v>18379.099999999999</v>
      </c>
      <c r="D20" s="84">
        <v>4353.5</v>
      </c>
      <c r="E20" s="84">
        <v>4353.5</v>
      </c>
      <c r="F20" s="84">
        <v>9215.7999999999993</v>
      </c>
      <c r="G20" s="84">
        <v>2175.5</v>
      </c>
      <c r="H20" s="84">
        <v>2175.5</v>
      </c>
      <c r="I20" s="23"/>
      <c r="J20" s="50"/>
      <c r="K20" s="52"/>
      <c r="L20" s="50"/>
      <c r="M20" s="26"/>
    </row>
    <row r="21" spans="1:13" ht="15" customHeight="1">
      <c r="A21" s="85" t="s">
        <v>4</v>
      </c>
      <c r="B21" s="88" t="s">
        <v>3</v>
      </c>
      <c r="C21" s="84">
        <v>6</v>
      </c>
      <c r="D21" s="84">
        <v>6</v>
      </c>
      <c r="E21" s="84">
        <v>6</v>
      </c>
      <c r="F21" s="84">
        <v>4</v>
      </c>
      <c r="G21" s="84">
        <v>4</v>
      </c>
      <c r="H21" s="84">
        <v>4</v>
      </c>
      <c r="I21" s="23"/>
      <c r="J21" s="50"/>
      <c r="K21" s="52"/>
      <c r="L21" s="50"/>
      <c r="M21" s="26"/>
    </row>
    <row r="22" spans="1:13" ht="15" customHeight="1">
      <c r="A22" s="85" t="s">
        <v>20</v>
      </c>
      <c r="B22" s="89" t="s">
        <v>21</v>
      </c>
      <c r="C22" s="90">
        <f>C20/C21/12*1000</f>
        <v>255265.27777777775</v>
      </c>
      <c r="D22" s="90">
        <f>D20/D21/3*1000</f>
        <v>241861.11111111112</v>
      </c>
      <c r="E22" s="90">
        <f>E20/E21/3*1000</f>
        <v>241861.11111111112</v>
      </c>
      <c r="F22" s="90">
        <f t="shared" ref="D22:H22" si="3">F20/F21/12*1000</f>
        <v>191995.83333333331</v>
      </c>
      <c r="G22" s="90">
        <f>G20/G21/3*1000</f>
        <v>181291.66666666666</v>
      </c>
      <c r="H22" s="90">
        <f>H20/H21/3*1000</f>
        <v>181291.66666666666</v>
      </c>
      <c r="I22" s="23"/>
      <c r="J22" s="50"/>
      <c r="K22" s="53"/>
      <c r="L22" s="50"/>
      <c r="M22" s="26"/>
    </row>
    <row r="23" spans="1:13" ht="15" customHeight="1">
      <c r="A23" s="87" t="s">
        <v>16</v>
      </c>
      <c r="B23" s="89" t="s">
        <v>2</v>
      </c>
      <c r="C23" s="84">
        <v>30174.9</v>
      </c>
      <c r="D23" s="84">
        <v>6629.7</v>
      </c>
      <c r="E23" s="84">
        <v>6629.7</v>
      </c>
      <c r="F23" s="84">
        <v>12866.9</v>
      </c>
      <c r="G23" s="84">
        <v>3659.5</v>
      </c>
      <c r="H23" s="84">
        <v>3659.5</v>
      </c>
      <c r="I23" s="23"/>
      <c r="J23" s="50"/>
      <c r="K23" s="52"/>
      <c r="L23" s="50"/>
      <c r="M23" s="26"/>
    </row>
    <row r="24" spans="1:13" ht="15" customHeight="1">
      <c r="A24" s="85" t="s">
        <v>4</v>
      </c>
      <c r="B24" s="88" t="s">
        <v>3</v>
      </c>
      <c r="C24" s="84">
        <v>36</v>
      </c>
      <c r="D24" s="84">
        <v>36</v>
      </c>
      <c r="E24" s="84">
        <v>36</v>
      </c>
      <c r="F24" s="84">
        <v>9</v>
      </c>
      <c r="G24" s="84">
        <v>9</v>
      </c>
      <c r="H24" s="84">
        <v>9</v>
      </c>
      <c r="I24" s="23"/>
      <c r="J24" s="50"/>
      <c r="K24" s="52"/>
      <c r="L24" s="50"/>
      <c r="M24" s="26"/>
    </row>
    <row r="25" spans="1:13" ht="15" customHeight="1">
      <c r="A25" s="85" t="s">
        <v>20</v>
      </c>
      <c r="B25" s="89" t="s">
        <v>21</v>
      </c>
      <c r="C25" s="90">
        <f>C23/C24/12*1000</f>
        <v>69849.305555555562</v>
      </c>
      <c r="D25" s="90">
        <f>D23/D24/3*1000</f>
        <v>61386.111111111109</v>
      </c>
      <c r="E25" s="90">
        <f>E23/E24/3*1000</f>
        <v>61386.111111111109</v>
      </c>
      <c r="F25" s="90">
        <f t="shared" ref="D25:H25" si="4">F23/F24/12*1000</f>
        <v>119137.96296296296</v>
      </c>
      <c r="G25" s="90">
        <f>G23/G24/3*1000</f>
        <v>135537.03703703705</v>
      </c>
      <c r="H25" s="90">
        <f>H23/H24/3*1000</f>
        <v>135537.03703703705</v>
      </c>
      <c r="I25" s="23"/>
      <c r="J25" s="50"/>
      <c r="K25" s="53"/>
      <c r="L25" s="50"/>
      <c r="M25" s="26"/>
    </row>
    <row r="26" spans="1:13" ht="15" customHeight="1">
      <c r="A26" s="92" t="s">
        <v>30</v>
      </c>
      <c r="B26" s="89" t="s">
        <v>2</v>
      </c>
      <c r="C26" s="84">
        <v>6802.2</v>
      </c>
      <c r="D26" s="84">
        <v>1717.9</v>
      </c>
      <c r="E26" s="84">
        <v>1717.9</v>
      </c>
      <c r="F26" s="84">
        <v>3664.5</v>
      </c>
      <c r="G26" s="84">
        <v>1036</v>
      </c>
      <c r="H26" s="84">
        <v>1036</v>
      </c>
      <c r="I26" s="23"/>
      <c r="J26" s="50"/>
      <c r="K26" s="52"/>
      <c r="L26" s="50"/>
      <c r="M26" s="26"/>
    </row>
    <row r="27" spans="1:13" ht="47.25" customHeight="1">
      <c r="A27" s="93" t="s">
        <v>69</v>
      </c>
      <c r="B27" s="89" t="s">
        <v>2</v>
      </c>
      <c r="C27" s="84">
        <v>1036</v>
      </c>
      <c r="D27" s="84">
        <v>1451.3</v>
      </c>
      <c r="E27" s="84">
        <v>1451.3</v>
      </c>
      <c r="F27" s="84">
        <v>3786</v>
      </c>
      <c r="G27" s="84">
        <v>216</v>
      </c>
      <c r="H27" s="84">
        <v>216</v>
      </c>
      <c r="I27" s="23"/>
      <c r="J27" s="50"/>
      <c r="K27" s="51"/>
      <c r="L27" s="50"/>
      <c r="M27" s="26"/>
    </row>
    <row r="28" spans="1:13" ht="15" customHeight="1">
      <c r="A28" s="93" t="s">
        <v>32</v>
      </c>
      <c r="B28" s="89" t="s">
        <v>2</v>
      </c>
      <c r="C28" s="84"/>
      <c r="D28" s="84">
        <v>0</v>
      </c>
      <c r="E28" s="84">
        <v>0</v>
      </c>
      <c r="F28" s="84"/>
      <c r="G28" s="84">
        <v>0</v>
      </c>
      <c r="H28" s="84">
        <v>0</v>
      </c>
      <c r="I28" s="23"/>
      <c r="J28" s="50"/>
      <c r="K28" s="3"/>
      <c r="L28" s="50"/>
      <c r="M28" s="26"/>
    </row>
    <row r="29" spans="1:13" ht="40.5" customHeight="1">
      <c r="A29" s="93" t="s">
        <v>70</v>
      </c>
      <c r="B29" s="89" t="s">
        <v>2</v>
      </c>
      <c r="C29" s="84"/>
      <c r="D29" s="84"/>
      <c r="E29" s="84"/>
      <c r="F29" s="84"/>
      <c r="G29" s="84"/>
      <c r="H29" s="84"/>
      <c r="I29" s="3"/>
      <c r="J29" s="50"/>
      <c r="K29" s="3"/>
      <c r="L29" s="50"/>
      <c r="M29" s="26"/>
    </row>
    <row r="30" spans="1:13" ht="45" customHeight="1">
      <c r="A30" s="93" t="s">
        <v>71</v>
      </c>
      <c r="B30" s="89" t="s">
        <v>2</v>
      </c>
      <c r="C30" s="84">
        <f>C31+C32+C33+C34</f>
        <v>43902.5</v>
      </c>
      <c r="D30" s="84">
        <f t="shared" ref="D30:H30" si="5">D31+D32+D33+D34</f>
        <v>11960.5</v>
      </c>
      <c r="E30" s="84">
        <f t="shared" si="5"/>
        <v>9312.1</v>
      </c>
      <c r="F30" s="84">
        <f t="shared" si="5"/>
        <v>21600.6</v>
      </c>
      <c r="G30" s="84">
        <f t="shared" si="5"/>
        <v>4777</v>
      </c>
      <c r="H30" s="84">
        <f t="shared" si="5"/>
        <v>4777.5999999999995</v>
      </c>
      <c r="I30" s="3"/>
      <c r="J30" s="50"/>
      <c r="K30" s="3"/>
      <c r="L30" s="50"/>
      <c r="M30" s="26"/>
    </row>
    <row r="31" spans="1:13" ht="15" customHeight="1">
      <c r="A31" s="87" t="s">
        <v>35</v>
      </c>
      <c r="B31" s="89" t="s">
        <v>2</v>
      </c>
      <c r="C31" s="84">
        <v>23425</v>
      </c>
      <c r="D31" s="84">
        <v>6300</v>
      </c>
      <c r="E31" s="84">
        <v>6376</v>
      </c>
      <c r="F31" s="84">
        <v>15294</v>
      </c>
      <c r="G31" s="86">
        <v>4500</v>
      </c>
      <c r="H31" s="84">
        <v>4139.5</v>
      </c>
      <c r="J31" s="50"/>
      <c r="L31" s="50"/>
      <c r="M31" s="26"/>
    </row>
    <row r="32" spans="1:13" ht="15" customHeight="1">
      <c r="A32" s="87" t="s">
        <v>36</v>
      </c>
      <c r="B32" s="89" t="s">
        <v>2</v>
      </c>
      <c r="C32" s="84">
        <v>535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J32" s="50"/>
      <c r="L32" s="50"/>
      <c r="M32" s="26"/>
    </row>
    <row r="33" spans="1:13" ht="15" customHeight="1">
      <c r="A33" s="87" t="s">
        <v>48</v>
      </c>
      <c r="B33" s="89" t="s">
        <v>2</v>
      </c>
      <c r="C33" s="84">
        <v>1143.5</v>
      </c>
      <c r="D33" s="84">
        <v>472.6</v>
      </c>
      <c r="E33" s="84">
        <v>472.6</v>
      </c>
      <c r="F33" s="84">
        <v>379.2</v>
      </c>
      <c r="G33" s="84">
        <v>216</v>
      </c>
      <c r="H33" s="84">
        <v>204.2</v>
      </c>
      <c r="J33" s="50"/>
      <c r="L33" s="50"/>
      <c r="M33" s="26"/>
    </row>
    <row r="34" spans="1:13" ht="15" customHeight="1">
      <c r="A34" s="87" t="s">
        <v>50</v>
      </c>
      <c r="B34" s="83" t="s">
        <v>2</v>
      </c>
      <c r="C34" s="84">
        <v>18799</v>
      </c>
      <c r="D34" s="84">
        <v>5187.8999999999996</v>
      </c>
      <c r="E34" s="84">
        <v>2463.5</v>
      </c>
      <c r="F34" s="84">
        <v>5927.4</v>
      </c>
      <c r="G34" s="84">
        <v>61</v>
      </c>
      <c r="H34" s="84">
        <v>433.9</v>
      </c>
      <c r="J34" s="50"/>
      <c r="L34" s="50"/>
      <c r="M34" s="26"/>
    </row>
    <row r="35" spans="1:13">
      <c r="A35" s="5"/>
      <c r="C35" s="5"/>
      <c r="D35" s="5"/>
      <c r="E35" s="5"/>
      <c r="F35" s="5"/>
      <c r="G35" s="5"/>
      <c r="H35" s="5"/>
    </row>
    <row r="36" spans="1:13">
      <c r="A36" s="5" t="s">
        <v>56</v>
      </c>
      <c r="C36" s="5"/>
      <c r="D36" s="5" t="s">
        <v>63</v>
      </c>
      <c r="E36" s="5"/>
      <c r="F36" s="5"/>
      <c r="G36" s="5"/>
      <c r="H36" s="5"/>
    </row>
    <row r="37" spans="1:13">
      <c r="A37" s="5" t="s">
        <v>61</v>
      </c>
      <c r="C37" s="5"/>
      <c r="D37" s="5" t="s">
        <v>60</v>
      </c>
      <c r="E37" s="5"/>
      <c r="F37" s="5"/>
      <c r="G37" s="5"/>
      <c r="H37" s="5"/>
      <c r="J37" s="74"/>
    </row>
  </sheetData>
  <mergeCells count="6">
    <mergeCell ref="F6:H6"/>
    <mergeCell ref="A2:E2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43"/>
  <sheetViews>
    <sheetView topLeftCell="A10" workbookViewId="0">
      <selection activeCell="A45" sqref="A45"/>
    </sheetView>
  </sheetViews>
  <sheetFormatPr defaultColWidth="9.140625" defaultRowHeight="20.25"/>
  <cols>
    <col min="1" max="1" width="37.28515625" style="1" customWidth="1"/>
    <col min="2" max="2" width="7.5703125" style="2" customWidth="1"/>
    <col min="3" max="3" width="7.140625" style="1" customWidth="1"/>
    <col min="4" max="4" width="5.42578125" style="1" customWidth="1"/>
    <col min="5" max="6" width="7.140625" style="1" customWidth="1"/>
    <col min="7" max="7" width="4.28515625" style="1" customWidth="1"/>
    <col min="8" max="9" width="7.140625" style="1" customWidth="1"/>
    <col min="10" max="10" width="5" style="1" customWidth="1"/>
    <col min="11" max="11" width="7.140625" style="1" customWidth="1"/>
    <col min="12" max="12" width="13" style="1" customWidth="1"/>
    <col min="13" max="16384" width="9.140625" style="1"/>
  </cols>
  <sheetData>
    <row r="1" spans="1:16">
      <c r="A1" s="22" t="s">
        <v>10</v>
      </c>
      <c r="B1" s="22"/>
      <c r="C1" s="22"/>
      <c r="D1" s="22"/>
      <c r="E1" s="22"/>
      <c r="F1" s="4"/>
      <c r="G1" s="4"/>
      <c r="H1" s="4"/>
      <c r="I1" s="5"/>
      <c r="J1" s="5"/>
      <c r="K1" s="5"/>
      <c r="L1" s="3"/>
    </row>
    <row r="2" spans="1:16">
      <c r="A2" s="65" t="s">
        <v>23</v>
      </c>
      <c r="B2" s="65"/>
      <c r="C2" s="65"/>
      <c r="D2" s="65"/>
      <c r="E2" s="65"/>
      <c r="F2" s="4"/>
      <c r="G2" s="4"/>
      <c r="H2" s="4"/>
      <c r="I2" s="5"/>
      <c r="J2" s="5"/>
      <c r="K2" s="5"/>
      <c r="L2" s="3"/>
    </row>
    <row r="3" spans="1:16">
      <c r="A3" s="6"/>
      <c r="C3" s="5"/>
      <c r="D3" s="5"/>
      <c r="E3" s="5"/>
      <c r="F3" s="5"/>
      <c r="G3" s="5"/>
      <c r="H3" s="5"/>
      <c r="I3" s="5"/>
      <c r="J3" s="5"/>
      <c r="K3" s="5"/>
      <c r="L3" s="3"/>
    </row>
    <row r="4" spans="1:16">
      <c r="A4" s="72" t="s">
        <v>24</v>
      </c>
      <c r="B4" s="72"/>
      <c r="C4" s="72"/>
      <c r="D4" s="72"/>
      <c r="E4" s="72"/>
      <c r="F4" s="10"/>
      <c r="G4" s="10"/>
      <c r="H4" s="10"/>
      <c r="I4" s="5"/>
      <c r="J4" s="5"/>
      <c r="K4" s="5"/>
      <c r="L4" s="3"/>
    </row>
    <row r="5" spans="1:16" ht="15.75" customHeight="1">
      <c r="A5" s="66" t="s">
        <v>11</v>
      </c>
      <c r="B5" s="66"/>
      <c r="C5" s="66"/>
      <c r="D5" s="66"/>
      <c r="E5" s="66"/>
      <c r="F5" s="11"/>
      <c r="G5" s="11"/>
      <c r="H5" s="11"/>
      <c r="I5" s="5"/>
      <c r="J5" s="5"/>
      <c r="K5" s="5"/>
      <c r="L5" s="3"/>
    </row>
    <row r="6" spans="1:16" ht="42" customHeight="1">
      <c r="A6" s="73" t="s">
        <v>25</v>
      </c>
      <c r="B6" s="73"/>
      <c r="C6" s="73"/>
      <c r="D6" s="73"/>
      <c r="E6" s="73"/>
      <c r="F6" s="7"/>
      <c r="G6" s="7"/>
      <c r="H6" s="7"/>
      <c r="I6" s="5"/>
      <c r="J6" s="5"/>
      <c r="K6" s="5"/>
      <c r="L6" s="3"/>
    </row>
    <row r="7" spans="1:16">
      <c r="A7" s="8" t="s">
        <v>26</v>
      </c>
      <c r="C7" s="5"/>
      <c r="D7" s="5"/>
      <c r="E7" s="5"/>
      <c r="F7" s="5"/>
      <c r="G7" s="5"/>
      <c r="H7" s="5"/>
      <c r="I7" s="5"/>
      <c r="J7" s="5"/>
      <c r="K7" s="5"/>
      <c r="L7" s="3"/>
    </row>
    <row r="8" spans="1:16">
      <c r="A8" s="6"/>
      <c r="C8" s="5"/>
      <c r="D8" s="5"/>
      <c r="E8" s="5"/>
      <c r="F8" s="5"/>
      <c r="G8" s="5"/>
      <c r="H8" s="5"/>
      <c r="I8" s="5"/>
      <c r="J8" s="5"/>
      <c r="K8" s="5"/>
      <c r="L8" s="3"/>
      <c r="M8" s="3"/>
      <c r="N8" s="3"/>
      <c r="O8" s="3"/>
      <c r="P8" s="3"/>
    </row>
    <row r="9" spans="1:16" ht="43.5" customHeight="1">
      <c r="A9" s="67" t="s">
        <v>22</v>
      </c>
      <c r="B9" s="68" t="s">
        <v>12</v>
      </c>
      <c r="C9" s="69" t="s">
        <v>25</v>
      </c>
      <c r="D9" s="70"/>
      <c r="E9" s="71"/>
      <c r="F9" s="69" t="s">
        <v>29</v>
      </c>
      <c r="G9" s="70"/>
      <c r="H9" s="71"/>
      <c r="I9" s="69" t="s">
        <v>27</v>
      </c>
      <c r="J9" s="70"/>
      <c r="K9" s="71"/>
      <c r="L9" s="3"/>
      <c r="M9" s="3"/>
      <c r="N9" s="3"/>
      <c r="O9" s="3"/>
      <c r="P9" s="3"/>
    </row>
    <row r="10" spans="1:16" ht="54">
      <c r="A10" s="67"/>
      <c r="B10" s="68"/>
      <c r="C10" s="13" t="s">
        <v>13</v>
      </c>
      <c r="D10" s="13" t="s">
        <v>14</v>
      </c>
      <c r="E10" s="14" t="s">
        <v>9</v>
      </c>
      <c r="F10" s="13" t="s">
        <v>13</v>
      </c>
      <c r="G10" s="13" t="s">
        <v>14</v>
      </c>
      <c r="H10" s="14" t="s">
        <v>9</v>
      </c>
      <c r="I10" s="13" t="s">
        <v>13</v>
      </c>
      <c r="J10" s="13" t="s">
        <v>14</v>
      </c>
      <c r="K10" s="14" t="s">
        <v>9</v>
      </c>
      <c r="L10" s="3"/>
      <c r="M10" s="3"/>
      <c r="N10" s="3"/>
      <c r="O10" s="3"/>
      <c r="P10" s="3"/>
    </row>
    <row r="11" spans="1:16" ht="15" customHeight="1">
      <c r="A11" s="15" t="s">
        <v>15</v>
      </c>
      <c r="B11" s="16" t="s">
        <v>5</v>
      </c>
      <c r="C11" s="12">
        <v>145</v>
      </c>
      <c r="D11" s="12">
        <v>145</v>
      </c>
      <c r="E11" s="12">
        <v>145</v>
      </c>
      <c r="F11" s="12"/>
      <c r="G11" s="12"/>
      <c r="H11" s="12"/>
      <c r="I11" s="12">
        <v>65</v>
      </c>
      <c r="J11" s="12">
        <v>65</v>
      </c>
      <c r="K11" s="12">
        <v>64</v>
      </c>
      <c r="L11" s="3"/>
      <c r="M11" s="3"/>
      <c r="N11" s="3"/>
      <c r="O11" s="3"/>
      <c r="P11" s="3"/>
    </row>
    <row r="12" spans="1:16" ht="15" customHeight="1">
      <c r="A12" s="17" t="s">
        <v>17</v>
      </c>
      <c r="B12" s="16" t="s">
        <v>2</v>
      </c>
      <c r="C12" s="18">
        <f>C13/C11</f>
        <v>805.80551724137933</v>
      </c>
      <c r="D12" s="12"/>
      <c r="E12" s="18">
        <f>E13/E11</f>
        <v>805.80551724137933</v>
      </c>
      <c r="F12" s="12"/>
      <c r="G12" s="12"/>
      <c r="H12" s="12"/>
      <c r="I12" s="12"/>
      <c r="J12" s="12"/>
      <c r="K12" s="12">
        <f>K13/K11</f>
        <v>481.26406250000002</v>
      </c>
      <c r="L12" s="3"/>
      <c r="M12" s="3"/>
      <c r="N12" s="3"/>
      <c r="O12" s="3"/>
      <c r="P12" s="3"/>
    </row>
    <row r="13" spans="1:16" ht="15" customHeight="1">
      <c r="A13" s="15" t="s">
        <v>6</v>
      </c>
      <c r="B13" s="16" t="s">
        <v>2</v>
      </c>
      <c r="C13" s="12">
        <f>C15+C29+C30+C31+C32+C33</f>
        <v>116841.8</v>
      </c>
      <c r="D13" s="12"/>
      <c r="E13" s="12">
        <f>E15+E29+E30+E31+E32+E33</f>
        <v>116841.8</v>
      </c>
      <c r="F13" s="12">
        <f>F15+F29+F30+F31+F32+F33</f>
        <v>248.4</v>
      </c>
      <c r="G13" s="12"/>
      <c r="H13" s="12">
        <f>H15+H29+H30+H31+H32+H33</f>
        <v>248.4</v>
      </c>
      <c r="I13" s="12">
        <f>I15+I29+I30+I31+I32+I33</f>
        <v>30800.9</v>
      </c>
      <c r="J13" s="12"/>
      <c r="K13" s="12">
        <f>K15+K29+K30+K31+K32+K33</f>
        <v>30800.9</v>
      </c>
      <c r="L13" s="3"/>
      <c r="M13" s="3"/>
      <c r="N13" s="3"/>
      <c r="O13" s="3"/>
      <c r="P13" s="3"/>
    </row>
    <row r="14" spans="1:16" ht="15" customHeight="1">
      <c r="A14" s="17" t="s">
        <v>0</v>
      </c>
      <c r="B14" s="17"/>
      <c r="C14" s="12"/>
      <c r="D14" s="12"/>
      <c r="E14" s="12"/>
      <c r="F14" s="12"/>
      <c r="G14" s="12"/>
      <c r="H14" s="12"/>
      <c r="I14" s="12"/>
      <c r="J14" s="12"/>
      <c r="K14" s="12"/>
      <c r="L14" s="3"/>
      <c r="M14" s="3"/>
      <c r="N14" s="3"/>
      <c r="O14" s="3"/>
      <c r="P14" s="3"/>
    </row>
    <row r="15" spans="1:16" ht="15" customHeight="1">
      <c r="A15" s="15" t="s">
        <v>7</v>
      </c>
      <c r="B15" s="16" t="s">
        <v>2</v>
      </c>
      <c r="C15" s="12">
        <v>57463</v>
      </c>
      <c r="D15" s="12"/>
      <c r="E15" s="12">
        <v>57463</v>
      </c>
      <c r="F15" s="12"/>
      <c r="G15" s="12"/>
      <c r="H15" s="12"/>
      <c r="I15" s="12">
        <v>6942.4</v>
      </c>
      <c r="J15" s="12"/>
      <c r="K15" s="12">
        <v>6942.4</v>
      </c>
      <c r="L15" s="3"/>
      <c r="M15" s="3"/>
      <c r="N15" s="3"/>
      <c r="O15" s="3"/>
      <c r="P15" s="3"/>
    </row>
    <row r="16" spans="1:16" ht="15" customHeight="1">
      <c r="A16" s="17" t="s">
        <v>1</v>
      </c>
      <c r="B16" s="17"/>
      <c r="C16" s="12"/>
      <c r="D16" s="12"/>
      <c r="E16" s="12"/>
      <c r="F16" s="12"/>
      <c r="G16" s="12"/>
      <c r="H16" s="12"/>
      <c r="I16" s="12"/>
      <c r="J16" s="12"/>
      <c r="K16" s="12"/>
      <c r="L16" s="3"/>
      <c r="M16" s="3"/>
      <c r="N16" s="3"/>
      <c r="O16" s="3"/>
      <c r="P16" s="3"/>
    </row>
    <row r="17" spans="1:16" ht="15" customHeight="1">
      <c r="A17" s="12" t="s">
        <v>8</v>
      </c>
      <c r="B17" s="16" t="s">
        <v>2</v>
      </c>
      <c r="C17" s="12"/>
      <c r="D17" s="12"/>
      <c r="E17" s="12"/>
      <c r="F17" s="12"/>
      <c r="G17" s="12"/>
      <c r="H17" s="12"/>
      <c r="I17" s="12"/>
      <c r="J17" s="12"/>
      <c r="K17" s="12"/>
      <c r="L17" s="3"/>
      <c r="M17" s="3"/>
      <c r="N17" s="3"/>
      <c r="O17" s="3"/>
      <c r="P17" s="3"/>
    </row>
    <row r="18" spans="1:16" ht="15" customHeight="1">
      <c r="A18" s="17" t="s">
        <v>4</v>
      </c>
      <c r="B18" s="19" t="s">
        <v>3</v>
      </c>
      <c r="C18" s="12">
        <v>5</v>
      </c>
      <c r="D18" s="12"/>
      <c r="E18" s="12">
        <v>5</v>
      </c>
      <c r="F18" s="12"/>
      <c r="G18" s="12"/>
      <c r="H18" s="12"/>
      <c r="I18" s="12"/>
      <c r="J18" s="12"/>
      <c r="K18" s="12"/>
      <c r="L18" s="3"/>
      <c r="M18" s="3"/>
      <c r="N18" s="3"/>
      <c r="O18" s="3"/>
      <c r="P18" s="3"/>
    </row>
    <row r="19" spans="1:16" ht="15" customHeight="1">
      <c r="A19" s="17" t="s">
        <v>20</v>
      </c>
      <c r="B19" s="16" t="s">
        <v>21</v>
      </c>
      <c r="C19" s="12">
        <v>133400</v>
      </c>
      <c r="D19" s="12"/>
      <c r="E19" s="12">
        <v>133400</v>
      </c>
      <c r="F19" s="12"/>
      <c r="G19" s="12"/>
      <c r="H19" s="12"/>
      <c r="I19" s="12"/>
      <c r="J19" s="12"/>
      <c r="K19" s="12"/>
      <c r="L19" s="3"/>
      <c r="M19" s="3"/>
      <c r="N19" s="3"/>
      <c r="O19" s="3"/>
      <c r="P19" s="3"/>
    </row>
    <row r="20" spans="1:16" ht="15" customHeight="1">
      <c r="A20" s="12" t="s">
        <v>18</v>
      </c>
      <c r="B20" s="16" t="s">
        <v>2</v>
      </c>
      <c r="C20" s="12"/>
      <c r="D20" s="12"/>
      <c r="E20" s="12"/>
      <c r="F20" s="12"/>
      <c r="G20" s="12"/>
      <c r="H20" s="12"/>
      <c r="I20" s="12"/>
      <c r="J20" s="12"/>
      <c r="K20" s="12"/>
      <c r="L20" s="3"/>
      <c r="M20" s="3"/>
      <c r="N20" s="3"/>
      <c r="O20" s="3"/>
      <c r="P20" s="3"/>
    </row>
    <row r="21" spans="1:16" ht="15" customHeight="1">
      <c r="A21" s="17" t="s">
        <v>4</v>
      </c>
      <c r="B21" s="19" t="s">
        <v>3</v>
      </c>
      <c r="C21" s="12">
        <v>9</v>
      </c>
      <c r="D21" s="12"/>
      <c r="E21" s="12">
        <v>9</v>
      </c>
      <c r="F21" s="12"/>
      <c r="G21" s="12"/>
      <c r="H21" s="12"/>
      <c r="I21" s="12">
        <v>4</v>
      </c>
      <c r="J21" s="12"/>
      <c r="K21" s="12">
        <v>4</v>
      </c>
      <c r="L21" s="3"/>
      <c r="M21" s="3"/>
      <c r="N21" s="3"/>
      <c r="O21" s="3"/>
      <c r="P21" s="3"/>
    </row>
    <row r="22" spans="1:16" ht="15" customHeight="1">
      <c r="A22" s="17" t="s">
        <v>20</v>
      </c>
      <c r="B22" s="16" t="s">
        <v>21</v>
      </c>
      <c r="C22" s="12">
        <v>117820</v>
      </c>
      <c r="D22" s="12"/>
      <c r="E22" s="12">
        <v>117820</v>
      </c>
      <c r="F22" s="12"/>
      <c r="G22" s="12"/>
      <c r="H22" s="12"/>
      <c r="I22" s="12">
        <v>99083</v>
      </c>
      <c r="J22" s="12"/>
      <c r="K22" s="12">
        <v>99083</v>
      </c>
      <c r="L22" s="3"/>
      <c r="M22" s="3"/>
      <c r="N22" s="3"/>
      <c r="O22" s="3"/>
      <c r="P22" s="3"/>
    </row>
    <row r="23" spans="1:16" ht="15" customHeight="1">
      <c r="A23" s="20" t="s">
        <v>19</v>
      </c>
      <c r="B23" s="16" t="s">
        <v>2</v>
      </c>
      <c r="C23" s="12"/>
      <c r="D23" s="12"/>
      <c r="E23" s="12"/>
      <c r="F23" s="12"/>
      <c r="G23" s="12"/>
      <c r="H23" s="12"/>
      <c r="I23" s="12"/>
      <c r="J23" s="12"/>
      <c r="K23" s="12"/>
      <c r="L23" s="3"/>
      <c r="M23" s="3"/>
      <c r="N23" s="3"/>
      <c r="O23" s="3"/>
      <c r="P23" s="3"/>
    </row>
    <row r="24" spans="1:16" ht="15" customHeight="1">
      <c r="A24" s="17" t="s">
        <v>4</v>
      </c>
      <c r="B24" s="19" t="s">
        <v>3</v>
      </c>
      <c r="C24" s="12">
        <v>12</v>
      </c>
      <c r="D24" s="12"/>
      <c r="E24" s="12">
        <v>11</v>
      </c>
      <c r="F24" s="12"/>
      <c r="G24" s="12"/>
      <c r="H24" s="12"/>
      <c r="I24" s="12">
        <v>2</v>
      </c>
      <c r="J24" s="12"/>
      <c r="K24" s="12">
        <v>3</v>
      </c>
      <c r="L24" s="3"/>
      <c r="M24" s="3"/>
      <c r="N24" s="3"/>
      <c r="O24" s="3"/>
      <c r="P24" s="3"/>
    </row>
    <row r="25" spans="1:16" ht="15" customHeight="1">
      <c r="A25" s="17" t="s">
        <v>20</v>
      </c>
      <c r="B25" s="16" t="s">
        <v>21</v>
      </c>
      <c r="C25" s="12">
        <v>84285</v>
      </c>
      <c r="D25" s="12"/>
      <c r="E25" s="12">
        <v>91910</v>
      </c>
      <c r="F25" s="12"/>
      <c r="G25" s="12"/>
      <c r="H25" s="12"/>
      <c r="I25" s="12">
        <v>93555</v>
      </c>
      <c r="J25" s="12"/>
      <c r="K25" s="12">
        <v>99050</v>
      </c>
      <c r="L25" s="3"/>
      <c r="M25" s="3"/>
      <c r="N25" s="3"/>
      <c r="O25" s="3"/>
      <c r="P25" s="3"/>
    </row>
    <row r="26" spans="1:16" ht="15" customHeight="1">
      <c r="A26" s="12" t="s">
        <v>16</v>
      </c>
      <c r="B26" s="16" t="s">
        <v>2</v>
      </c>
      <c r="C26" s="12"/>
      <c r="D26" s="12"/>
      <c r="E26" s="12"/>
      <c r="F26" s="12"/>
      <c r="G26" s="12"/>
      <c r="H26" s="12"/>
      <c r="I26" s="12"/>
      <c r="J26" s="12"/>
      <c r="K26" s="12"/>
      <c r="L26" s="3"/>
      <c r="M26" s="3"/>
      <c r="N26" s="3"/>
      <c r="O26" s="3"/>
      <c r="P26" s="3"/>
    </row>
    <row r="27" spans="1:16" ht="15" customHeight="1">
      <c r="A27" s="17" t="s">
        <v>4</v>
      </c>
      <c r="B27" s="19" t="s">
        <v>3</v>
      </c>
      <c r="C27" s="12">
        <v>45</v>
      </c>
      <c r="D27" s="12"/>
      <c r="E27" s="12">
        <v>45</v>
      </c>
      <c r="F27" s="12"/>
      <c r="G27" s="12"/>
      <c r="H27" s="12"/>
      <c r="I27" s="12"/>
      <c r="J27" s="12"/>
      <c r="K27" s="12"/>
      <c r="L27" s="3"/>
      <c r="M27" s="3"/>
      <c r="N27" s="3"/>
      <c r="O27" s="3"/>
      <c r="P27" s="3"/>
    </row>
    <row r="28" spans="1:16" ht="15" customHeight="1">
      <c r="A28" s="17" t="s">
        <v>20</v>
      </c>
      <c r="B28" s="16" t="s">
        <v>21</v>
      </c>
      <c r="C28" s="12">
        <v>49068</v>
      </c>
      <c r="D28" s="12"/>
      <c r="E28" s="12">
        <v>39935</v>
      </c>
      <c r="F28" s="12"/>
      <c r="G28" s="12"/>
      <c r="H28" s="12"/>
      <c r="I28" s="12"/>
      <c r="J28" s="12"/>
      <c r="K28" s="12"/>
      <c r="L28" s="3"/>
      <c r="M28" s="3"/>
      <c r="N28" s="3"/>
      <c r="O28" s="3"/>
      <c r="P28" s="3"/>
    </row>
    <row r="29" spans="1:16" ht="15" customHeight="1">
      <c r="A29" s="15" t="s">
        <v>30</v>
      </c>
      <c r="B29" s="16" t="s">
        <v>2</v>
      </c>
      <c r="C29" s="12">
        <v>5316.8</v>
      </c>
      <c r="D29" s="12"/>
      <c r="E29" s="12">
        <v>5316.8</v>
      </c>
      <c r="F29" s="12"/>
      <c r="G29" s="12"/>
      <c r="H29" s="12"/>
      <c r="I29" s="12">
        <v>434</v>
      </c>
      <c r="J29" s="12"/>
      <c r="K29" s="12">
        <v>434</v>
      </c>
      <c r="L29" s="3"/>
      <c r="M29" s="3"/>
      <c r="N29" s="3"/>
      <c r="O29" s="3"/>
      <c r="P29" s="3"/>
    </row>
    <row r="30" spans="1:16" ht="15" customHeight="1">
      <c r="A30" s="21" t="s">
        <v>31</v>
      </c>
      <c r="B30" s="16" t="s">
        <v>2</v>
      </c>
      <c r="C30" s="12">
        <v>3867</v>
      </c>
      <c r="D30" s="12"/>
      <c r="E30" s="12">
        <v>3867</v>
      </c>
      <c r="F30" s="12"/>
      <c r="G30" s="12"/>
      <c r="H30" s="12"/>
      <c r="I30" s="12">
        <v>643</v>
      </c>
      <c r="J30" s="12" t="s">
        <v>28</v>
      </c>
      <c r="K30" s="12">
        <v>643</v>
      </c>
      <c r="L30" s="3"/>
      <c r="M30" s="3"/>
      <c r="N30" s="3"/>
      <c r="O30" s="3"/>
      <c r="P30" s="3"/>
    </row>
    <row r="31" spans="1:16" ht="15" customHeight="1">
      <c r="A31" s="21" t="s">
        <v>32</v>
      </c>
      <c r="B31" s="16" t="s">
        <v>2</v>
      </c>
      <c r="C31" s="12"/>
      <c r="D31" s="12"/>
      <c r="E31" s="12">
        <v>0</v>
      </c>
      <c r="F31" s="12"/>
      <c r="G31" s="12"/>
      <c r="H31" s="12"/>
      <c r="I31" s="12"/>
      <c r="J31" s="12"/>
      <c r="K31" s="12">
        <v>0</v>
      </c>
      <c r="L31" s="3"/>
      <c r="M31" s="3"/>
      <c r="N31" s="3"/>
      <c r="O31" s="3"/>
      <c r="P31" s="3"/>
    </row>
    <row r="32" spans="1:16" ht="15" customHeight="1">
      <c r="A32" s="21" t="s">
        <v>33</v>
      </c>
      <c r="B32" s="16" t="s">
        <v>2</v>
      </c>
      <c r="C32" s="12"/>
      <c r="D32" s="12"/>
      <c r="E32" s="12"/>
      <c r="F32" s="12"/>
      <c r="G32" s="12"/>
      <c r="H32" s="12"/>
      <c r="I32" s="12"/>
      <c r="J32" s="12"/>
      <c r="K32" s="12"/>
      <c r="L32" s="3"/>
      <c r="M32" s="3"/>
      <c r="N32" s="3"/>
      <c r="O32" s="3"/>
      <c r="P32" s="3"/>
    </row>
    <row r="33" spans="1:16" ht="15" customHeight="1">
      <c r="A33" s="21" t="s">
        <v>34</v>
      </c>
      <c r="B33" s="16" t="s">
        <v>2</v>
      </c>
      <c r="C33" s="12">
        <f>C34+C35+C36+C37+C38+C39+C40</f>
        <v>50195</v>
      </c>
      <c r="D33" s="12"/>
      <c r="E33" s="12">
        <f>E34+E35+E36+E37+E38+E39+E40</f>
        <v>50195</v>
      </c>
      <c r="F33" s="12">
        <v>248.4</v>
      </c>
      <c r="G33" s="12"/>
      <c r="H33" s="12">
        <v>248.4</v>
      </c>
      <c r="I33" s="12">
        <f>I34+I35+I36+I37+I38+I39+I40</f>
        <v>22781.5</v>
      </c>
      <c r="J33" s="12"/>
      <c r="K33" s="12">
        <f>K34+K35+K36+K37+K38+K39+K40</f>
        <v>22781.5</v>
      </c>
      <c r="L33" s="3"/>
      <c r="M33" s="3"/>
      <c r="N33" s="3"/>
      <c r="O33" s="3"/>
      <c r="P33" s="3"/>
    </row>
    <row r="34" spans="1:16" ht="15" customHeight="1">
      <c r="A34" s="12" t="s">
        <v>35</v>
      </c>
      <c r="B34" s="16" t="s">
        <v>2</v>
      </c>
      <c r="C34" s="12">
        <v>19885</v>
      </c>
      <c r="D34" s="12"/>
      <c r="E34" s="12">
        <v>19885</v>
      </c>
      <c r="F34" s="12"/>
      <c r="G34" s="12"/>
      <c r="H34" s="12"/>
      <c r="I34" s="12">
        <v>9924</v>
      </c>
      <c r="J34" s="12"/>
      <c r="K34" s="12">
        <v>9924</v>
      </c>
    </row>
    <row r="35" spans="1:16" ht="15" customHeight="1">
      <c r="A35" s="12" t="s">
        <v>36</v>
      </c>
      <c r="B35" s="16" t="s">
        <v>2</v>
      </c>
      <c r="C35" s="12">
        <v>1702</v>
      </c>
      <c r="D35" s="12"/>
      <c r="E35" s="12">
        <v>1702</v>
      </c>
      <c r="F35" s="12"/>
      <c r="G35" s="12"/>
      <c r="H35" s="12"/>
      <c r="I35" s="12"/>
      <c r="J35" s="12"/>
      <c r="K35" s="12"/>
    </row>
    <row r="36" spans="1:16" ht="15" customHeight="1">
      <c r="A36" s="12" t="s">
        <v>37</v>
      </c>
      <c r="B36" s="16" t="s">
        <v>2</v>
      </c>
      <c r="C36" s="12">
        <v>6778.3</v>
      </c>
      <c r="D36" s="12"/>
      <c r="E36" s="12">
        <v>6778.3</v>
      </c>
      <c r="F36" s="12"/>
      <c r="G36" s="12"/>
      <c r="H36" s="12"/>
      <c r="I36" s="12">
        <v>3871</v>
      </c>
      <c r="J36" s="12"/>
      <c r="K36" s="12">
        <v>3871</v>
      </c>
    </row>
    <row r="37" spans="1:16" ht="15" customHeight="1">
      <c r="A37" s="12" t="s">
        <v>38</v>
      </c>
      <c r="B37" s="16" t="s">
        <v>2</v>
      </c>
      <c r="C37" s="12">
        <v>914.3</v>
      </c>
      <c r="D37" s="12"/>
      <c r="E37" s="12">
        <v>914.3</v>
      </c>
      <c r="F37" s="12"/>
      <c r="G37" s="12"/>
      <c r="H37" s="12"/>
      <c r="I37" s="12">
        <v>456.6</v>
      </c>
      <c r="J37" s="12"/>
      <c r="K37" s="12">
        <v>456.6</v>
      </c>
    </row>
    <row r="38" spans="1:16" ht="15" customHeight="1">
      <c r="A38" s="12" t="s">
        <v>39</v>
      </c>
      <c r="B38" s="16" t="s">
        <v>2</v>
      </c>
      <c r="C38" s="12">
        <v>95</v>
      </c>
      <c r="D38" s="12"/>
      <c r="E38" s="12">
        <v>95</v>
      </c>
      <c r="F38" s="12"/>
      <c r="G38" s="12"/>
      <c r="H38" s="12"/>
      <c r="I38" s="12"/>
      <c r="J38" s="12"/>
      <c r="K38" s="12"/>
    </row>
    <row r="39" spans="1:16" ht="15" customHeight="1">
      <c r="A39" s="12" t="s">
        <v>40</v>
      </c>
      <c r="B39" s="16" t="s">
        <v>2</v>
      </c>
      <c r="C39" s="12">
        <v>8567.1</v>
      </c>
      <c r="D39" s="12"/>
      <c r="E39" s="12">
        <v>8567.1</v>
      </c>
      <c r="F39" s="12"/>
      <c r="G39" s="12"/>
      <c r="H39" s="12"/>
      <c r="I39" s="12">
        <v>6029</v>
      </c>
      <c r="J39" s="12"/>
      <c r="K39" s="12">
        <v>6029</v>
      </c>
    </row>
    <row r="40" spans="1:16" ht="15" customHeight="1">
      <c r="A40" s="12" t="s">
        <v>41</v>
      </c>
      <c r="B40" s="17"/>
      <c r="C40" s="12">
        <v>12253.3</v>
      </c>
      <c r="D40" s="12"/>
      <c r="E40" s="12">
        <v>12253.3</v>
      </c>
      <c r="F40" s="12"/>
      <c r="G40" s="12"/>
      <c r="H40" s="12"/>
      <c r="I40" s="12">
        <v>2500.9</v>
      </c>
      <c r="J40" s="12"/>
      <c r="K40" s="12">
        <v>2500.9</v>
      </c>
    </row>
    <row r="42" spans="1:16">
      <c r="A42" s="23" t="s">
        <v>42</v>
      </c>
      <c r="B42" s="24"/>
      <c r="C42" s="23"/>
      <c r="D42" s="23"/>
      <c r="E42" s="23" t="s">
        <v>43</v>
      </c>
      <c r="F42" s="23"/>
      <c r="G42" s="23"/>
      <c r="H42" s="23"/>
    </row>
    <row r="43" spans="1:16">
      <c r="A43" s="23" t="s">
        <v>44</v>
      </c>
      <c r="B43" s="24"/>
      <c r="C43" s="23"/>
      <c r="D43" s="23"/>
      <c r="E43" s="23" t="s">
        <v>45</v>
      </c>
      <c r="F43" s="23"/>
      <c r="G43" s="23"/>
    </row>
  </sheetData>
  <mergeCells count="9">
    <mergeCell ref="I9:K9"/>
    <mergeCell ref="A2:E2"/>
    <mergeCell ref="A4:E4"/>
    <mergeCell ref="A5:E5"/>
    <mergeCell ref="A9:A10"/>
    <mergeCell ref="B9:B10"/>
    <mergeCell ref="C9:E9"/>
    <mergeCell ref="A6:E6"/>
    <mergeCell ref="F9:H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7"/>
  <sheetViews>
    <sheetView workbookViewId="0"/>
  </sheetViews>
  <sheetFormatPr defaultColWidth="9.140625" defaultRowHeight="20.25"/>
  <cols>
    <col min="1" max="1" width="35" style="1" customWidth="1"/>
    <col min="2" max="2" width="6.140625" style="2" customWidth="1"/>
    <col min="3" max="3" width="7.140625" style="1" customWidth="1"/>
    <col min="4" max="4" width="7" style="1" customWidth="1"/>
    <col min="5" max="6" width="7.140625" style="1" customWidth="1"/>
    <col min="7" max="7" width="5.5703125" style="1" customWidth="1"/>
    <col min="8" max="8" width="7.140625" style="1" customWidth="1"/>
    <col min="9" max="9" width="13" style="1" customWidth="1"/>
    <col min="10" max="10" width="12.28515625" style="1" customWidth="1"/>
    <col min="11" max="16384" width="9.140625" style="1"/>
  </cols>
  <sheetData>
    <row r="1" spans="1:13">
      <c r="A1" s="22" t="s">
        <v>10</v>
      </c>
      <c r="B1" s="22"/>
      <c r="C1" s="22"/>
      <c r="D1" s="22"/>
      <c r="E1" s="22"/>
      <c r="F1" s="5"/>
      <c r="G1" s="5"/>
      <c r="H1" s="5"/>
      <c r="I1" s="3"/>
    </row>
    <row r="2" spans="1:13">
      <c r="A2" s="65" t="s">
        <v>66</v>
      </c>
      <c r="B2" s="65"/>
      <c r="C2" s="65"/>
      <c r="D2" s="65"/>
      <c r="E2" s="65"/>
      <c r="F2" s="5"/>
      <c r="G2" s="5"/>
      <c r="H2" s="5"/>
      <c r="I2" s="3"/>
    </row>
    <row r="3" spans="1:13">
      <c r="A3" s="40" t="s">
        <v>67</v>
      </c>
      <c r="B3" s="40"/>
      <c r="C3" s="40"/>
      <c r="D3" s="40"/>
      <c r="E3" s="40"/>
      <c r="F3" s="5"/>
      <c r="G3" s="5"/>
      <c r="H3" s="5"/>
      <c r="I3" s="3"/>
    </row>
    <row r="4" spans="1:13" ht="15.75" customHeight="1">
      <c r="A4" s="66" t="s">
        <v>11</v>
      </c>
      <c r="B4" s="66"/>
      <c r="C4" s="66"/>
      <c r="D4" s="66"/>
      <c r="E4" s="66"/>
      <c r="F4" s="5"/>
      <c r="G4" s="5"/>
      <c r="H4" s="5"/>
      <c r="I4" s="3"/>
    </row>
    <row r="5" spans="1:13">
      <c r="A5" s="6"/>
      <c r="C5" s="5"/>
      <c r="D5" s="5"/>
      <c r="E5" s="5"/>
      <c r="F5" s="5"/>
      <c r="G5" s="5"/>
      <c r="H5" s="5"/>
      <c r="I5" s="3"/>
      <c r="J5" s="3"/>
      <c r="K5" s="3"/>
      <c r="L5" s="3"/>
      <c r="M5" s="3"/>
    </row>
    <row r="6" spans="1:13" ht="80.25" customHeight="1">
      <c r="A6" s="67" t="s">
        <v>22</v>
      </c>
      <c r="B6" s="68" t="s">
        <v>12</v>
      </c>
      <c r="C6" s="69" t="s">
        <v>25</v>
      </c>
      <c r="D6" s="70"/>
      <c r="E6" s="71"/>
      <c r="F6" s="69" t="s">
        <v>27</v>
      </c>
      <c r="G6" s="70"/>
      <c r="H6" s="71"/>
      <c r="I6" s="3"/>
      <c r="J6" s="3"/>
      <c r="K6" s="3"/>
      <c r="L6" s="3"/>
      <c r="M6" s="3"/>
    </row>
    <row r="7" spans="1:13" ht="54">
      <c r="A7" s="67"/>
      <c r="B7" s="68"/>
      <c r="C7" s="55" t="s">
        <v>13</v>
      </c>
      <c r="D7" s="55" t="s">
        <v>14</v>
      </c>
      <c r="E7" s="55" t="s">
        <v>55</v>
      </c>
      <c r="F7" s="55" t="s">
        <v>13</v>
      </c>
      <c r="G7" s="55" t="s">
        <v>14</v>
      </c>
      <c r="H7" s="54" t="s">
        <v>9</v>
      </c>
      <c r="I7" s="3"/>
      <c r="J7" s="3"/>
      <c r="K7" s="3"/>
      <c r="L7" s="3"/>
      <c r="M7" s="3"/>
    </row>
    <row r="8" spans="1:13" ht="15" customHeight="1">
      <c r="A8" s="15" t="s">
        <v>15</v>
      </c>
      <c r="B8" s="16" t="s">
        <v>5</v>
      </c>
      <c r="C8" s="12">
        <v>140</v>
      </c>
      <c r="D8" s="12">
        <v>140</v>
      </c>
      <c r="E8" s="12">
        <v>122</v>
      </c>
      <c r="F8" s="12">
        <v>70</v>
      </c>
      <c r="G8" s="12">
        <v>65</v>
      </c>
      <c r="H8" s="12">
        <v>65</v>
      </c>
      <c r="I8" s="3"/>
      <c r="J8" s="3"/>
      <c r="K8" s="3"/>
      <c r="L8" s="3"/>
      <c r="M8" s="3"/>
    </row>
    <row r="9" spans="1:13" ht="15" customHeight="1">
      <c r="A9" s="17" t="s">
        <v>17</v>
      </c>
      <c r="B9" s="16" t="s">
        <v>2</v>
      </c>
      <c r="C9" s="18">
        <f>C10/C8</f>
        <v>885.4785714285714</v>
      </c>
      <c r="D9" s="18">
        <f t="shared" ref="D9:H9" si="0">D10/D8</f>
        <v>885.4785714285714</v>
      </c>
      <c r="E9" s="18">
        <f t="shared" si="0"/>
        <v>1016.1229508196722</v>
      </c>
      <c r="F9" s="18">
        <f t="shared" si="0"/>
        <v>963.10142857142864</v>
      </c>
      <c r="G9" s="18">
        <f t="shared" si="0"/>
        <v>1037.186153846154</v>
      </c>
      <c r="H9" s="18">
        <f t="shared" si="0"/>
        <v>1037.186153846154</v>
      </c>
      <c r="I9" s="3"/>
      <c r="J9" s="3"/>
      <c r="K9" s="3"/>
      <c r="L9" s="3"/>
      <c r="M9" s="3"/>
    </row>
    <row r="10" spans="1:13" ht="15" customHeight="1">
      <c r="A10" s="15" t="s">
        <v>6</v>
      </c>
      <c r="B10" s="16" t="s">
        <v>2</v>
      </c>
      <c r="C10" s="12">
        <f>C12+C26+C27+C28+C29+C30</f>
        <v>123967</v>
      </c>
      <c r="D10" s="12">
        <f t="shared" ref="D10:H10" si="1">D12+D26+D27+D28+D29+D30</f>
        <v>123967</v>
      </c>
      <c r="E10" s="12">
        <f t="shared" si="1"/>
        <v>123967</v>
      </c>
      <c r="F10" s="12">
        <f t="shared" si="1"/>
        <v>67417.100000000006</v>
      </c>
      <c r="G10" s="12">
        <f t="shared" si="1"/>
        <v>67417.100000000006</v>
      </c>
      <c r="H10" s="12">
        <f t="shared" si="1"/>
        <v>67417.100000000006</v>
      </c>
      <c r="I10" s="26"/>
      <c r="J10" s="50"/>
      <c r="K10" s="50"/>
      <c r="L10" s="50"/>
      <c r="M10" s="26"/>
    </row>
    <row r="11" spans="1:13" ht="15" customHeight="1">
      <c r="A11" s="17" t="s">
        <v>0</v>
      </c>
      <c r="B11" s="17"/>
      <c r="C11" s="12"/>
      <c r="D11" s="12"/>
      <c r="E11" s="12"/>
      <c r="F11" s="12"/>
      <c r="G11" s="12"/>
      <c r="H11" s="12"/>
      <c r="I11" s="23"/>
      <c r="J11" s="50"/>
      <c r="K11" s="50"/>
      <c r="L11" s="50"/>
      <c r="M11" s="26"/>
    </row>
    <row r="12" spans="1:13" ht="15" customHeight="1">
      <c r="A12" s="15" t="s">
        <v>7</v>
      </c>
      <c r="B12" s="16" t="s">
        <v>2</v>
      </c>
      <c r="C12" s="64">
        <f>C14+C17+C20+C23</f>
        <v>58111.4</v>
      </c>
      <c r="D12" s="45">
        <f t="shared" ref="D12:H12" si="2">D14+D17+D20+D23</f>
        <v>58111.4</v>
      </c>
      <c r="E12" s="45">
        <f t="shared" si="2"/>
        <v>58111.4</v>
      </c>
      <c r="F12" s="45">
        <f t="shared" si="2"/>
        <v>36053.699999999997</v>
      </c>
      <c r="G12" s="45">
        <f t="shared" si="2"/>
        <v>36053.699999999997</v>
      </c>
      <c r="H12" s="45">
        <f t="shared" si="2"/>
        <v>36053.699999999997</v>
      </c>
      <c r="I12" s="63"/>
      <c r="J12" s="52"/>
      <c r="K12" s="52"/>
      <c r="L12" s="52"/>
      <c r="M12" s="3"/>
    </row>
    <row r="13" spans="1:13" ht="15" customHeight="1">
      <c r="A13" s="17" t="s">
        <v>1</v>
      </c>
      <c r="B13" s="17"/>
      <c r="C13" s="45"/>
      <c r="D13" s="45"/>
      <c r="E13" s="45"/>
      <c r="F13" s="45"/>
      <c r="G13" s="45"/>
      <c r="H13" s="45"/>
      <c r="I13" s="63"/>
      <c r="J13" s="52"/>
      <c r="K13" s="52"/>
      <c r="L13" s="52"/>
      <c r="M13" s="3"/>
    </row>
    <row r="14" spans="1:13" ht="15" customHeight="1">
      <c r="A14" s="12" t="s">
        <v>8</v>
      </c>
      <c r="B14" s="16" t="s">
        <v>2</v>
      </c>
      <c r="C14" s="45">
        <v>6980</v>
      </c>
      <c r="D14" s="45">
        <v>6980</v>
      </c>
      <c r="E14" s="45">
        <v>6980</v>
      </c>
      <c r="F14" s="45">
        <v>5104</v>
      </c>
      <c r="G14" s="45">
        <v>5104</v>
      </c>
      <c r="H14" s="45">
        <v>5104</v>
      </c>
      <c r="I14" s="63"/>
      <c r="J14" s="52"/>
      <c r="K14" s="52"/>
      <c r="L14" s="52"/>
      <c r="M14" s="3"/>
    </row>
    <row r="15" spans="1:13" ht="15" customHeight="1">
      <c r="A15" s="17" t="s">
        <v>4</v>
      </c>
      <c r="B15" s="56" t="s">
        <v>3</v>
      </c>
      <c r="C15" s="57">
        <v>3</v>
      </c>
      <c r="D15" s="57">
        <v>3</v>
      </c>
      <c r="E15" s="57">
        <v>3</v>
      </c>
      <c r="F15" s="57">
        <v>2</v>
      </c>
      <c r="G15" s="57">
        <v>2</v>
      </c>
      <c r="H15" s="57">
        <v>2</v>
      </c>
      <c r="I15" s="63"/>
      <c r="J15" s="52"/>
      <c r="K15" s="52"/>
      <c r="L15" s="52"/>
      <c r="M15" s="3"/>
    </row>
    <row r="16" spans="1:13" ht="15" customHeight="1">
      <c r="A16" s="17" t="s">
        <v>20</v>
      </c>
      <c r="B16" s="58" t="s">
        <v>21</v>
      </c>
      <c r="C16" s="59">
        <f>C14/C15/12*1000</f>
        <v>193888.88888888888</v>
      </c>
      <c r="D16" s="59">
        <f t="shared" ref="D16:H16" si="3">D14/D15/12*1000</f>
        <v>193888.88888888888</v>
      </c>
      <c r="E16" s="59">
        <f t="shared" si="3"/>
        <v>193888.88888888888</v>
      </c>
      <c r="F16" s="59">
        <f t="shared" si="3"/>
        <v>212666.66666666666</v>
      </c>
      <c r="G16" s="59">
        <f t="shared" si="3"/>
        <v>212666.66666666666</v>
      </c>
      <c r="H16" s="59">
        <f t="shared" si="3"/>
        <v>212666.66666666666</v>
      </c>
      <c r="I16" s="23"/>
      <c r="J16" s="53"/>
      <c r="K16" s="53"/>
      <c r="L16" s="52"/>
      <c r="M16" s="3"/>
    </row>
    <row r="17" spans="1:13" ht="15" customHeight="1">
      <c r="A17" s="12" t="s">
        <v>18</v>
      </c>
      <c r="B17" s="58" t="s">
        <v>2</v>
      </c>
      <c r="C17" s="57">
        <v>12612</v>
      </c>
      <c r="D17" s="57">
        <v>12612</v>
      </c>
      <c r="E17" s="57">
        <v>12612</v>
      </c>
      <c r="F17" s="57">
        <v>12309.4</v>
      </c>
      <c r="G17" s="57">
        <v>12309.4</v>
      </c>
      <c r="H17" s="57">
        <v>12309.4</v>
      </c>
      <c r="I17" s="23"/>
      <c r="J17" s="52"/>
      <c r="K17" s="52"/>
      <c r="L17" s="60"/>
      <c r="M17" s="61"/>
    </row>
    <row r="18" spans="1:13" ht="15" customHeight="1">
      <c r="A18" s="17" t="s">
        <v>4</v>
      </c>
      <c r="B18" s="56" t="s">
        <v>3</v>
      </c>
      <c r="C18" s="57">
        <v>7</v>
      </c>
      <c r="D18" s="57">
        <v>7</v>
      </c>
      <c r="E18" s="57">
        <v>7</v>
      </c>
      <c r="F18" s="57">
        <v>6</v>
      </c>
      <c r="G18" s="57">
        <v>6</v>
      </c>
      <c r="H18" s="57">
        <v>6</v>
      </c>
      <c r="I18" s="23"/>
      <c r="J18" s="52"/>
      <c r="K18" s="52"/>
      <c r="L18" s="52"/>
      <c r="M18" s="3"/>
    </row>
    <row r="19" spans="1:13" ht="15" customHeight="1">
      <c r="A19" s="17" t="s">
        <v>20</v>
      </c>
      <c r="B19" s="58" t="s">
        <v>21</v>
      </c>
      <c r="C19" s="59">
        <f>C17/C18/12*1000</f>
        <v>150142.85714285713</v>
      </c>
      <c r="D19" s="59">
        <f t="shared" ref="D19:H19" si="4">D17/D18/12*1000</f>
        <v>150142.85714285713</v>
      </c>
      <c r="E19" s="59">
        <f t="shared" si="4"/>
        <v>150142.85714285713</v>
      </c>
      <c r="F19" s="59">
        <f t="shared" si="4"/>
        <v>170963.88888888888</v>
      </c>
      <c r="G19" s="59">
        <f t="shared" si="4"/>
        <v>170963.88888888888</v>
      </c>
      <c r="H19" s="59">
        <f t="shared" si="4"/>
        <v>170963.88888888888</v>
      </c>
      <c r="I19" s="23"/>
      <c r="J19" s="53"/>
      <c r="K19" s="53"/>
      <c r="L19" s="53"/>
      <c r="M19" s="3"/>
    </row>
    <row r="20" spans="1:13" ht="15" customHeight="1">
      <c r="A20" s="20" t="s">
        <v>19</v>
      </c>
      <c r="B20" s="58" t="s">
        <v>2</v>
      </c>
      <c r="C20" s="57">
        <v>12380</v>
      </c>
      <c r="D20" s="57">
        <v>12380</v>
      </c>
      <c r="E20" s="57">
        <v>12380</v>
      </c>
      <c r="F20" s="57">
        <v>9100</v>
      </c>
      <c r="G20" s="57">
        <v>9100</v>
      </c>
      <c r="H20" s="57">
        <v>9100</v>
      </c>
      <c r="I20" s="23"/>
      <c r="J20" s="52"/>
      <c r="K20" s="52"/>
      <c r="L20" s="52"/>
      <c r="M20" s="3"/>
    </row>
    <row r="21" spans="1:13" ht="15" customHeight="1">
      <c r="A21" s="17" t="s">
        <v>4</v>
      </c>
      <c r="B21" s="56" t="s">
        <v>3</v>
      </c>
      <c r="C21" s="57">
        <v>6</v>
      </c>
      <c r="D21" s="57">
        <v>6</v>
      </c>
      <c r="E21" s="57">
        <v>6</v>
      </c>
      <c r="F21" s="57">
        <v>4</v>
      </c>
      <c r="G21" s="57">
        <v>4</v>
      </c>
      <c r="H21" s="57">
        <v>4</v>
      </c>
      <c r="I21" s="23"/>
      <c r="J21" s="52"/>
      <c r="K21" s="52"/>
      <c r="L21" s="52"/>
      <c r="M21" s="3"/>
    </row>
    <row r="22" spans="1:13" ht="15" customHeight="1">
      <c r="A22" s="17" t="s">
        <v>20</v>
      </c>
      <c r="B22" s="58" t="s">
        <v>21</v>
      </c>
      <c r="C22" s="59">
        <f>C20/C21/12*1000</f>
        <v>171944.44444444447</v>
      </c>
      <c r="D22" s="59">
        <f t="shared" ref="D22:H22" si="5">D20/D21/12*1000</f>
        <v>171944.44444444447</v>
      </c>
      <c r="E22" s="59">
        <f t="shared" si="5"/>
        <v>171944.44444444447</v>
      </c>
      <c r="F22" s="59">
        <f t="shared" si="5"/>
        <v>189583.33333333334</v>
      </c>
      <c r="G22" s="59">
        <f t="shared" si="5"/>
        <v>189583.33333333334</v>
      </c>
      <c r="H22" s="59">
        <f t="shared" si="5"/>
        <v>189583.33333333334</v>
      </c>
      <c r="I22" s="23"/>
      <c r="J22" s="53"/>
      <c r="K22" s="53"/>
      <c r="L22" s="53"/>
      <c r="M22" s="3"/>
    </row>
    <row r="23" spans="1:13" ht="15" customHeight="1">
      <c r="A23" s="12" t="s">
        <v>16</v>
      </c>
      <c r="B23" s="58" t="s">
        <v>2</v>
      </c>
      <c r="C23" s="57">
        <v>26139.4</v>
      </c>
      <c r="D23" s="57">
        <v>26139.4</v>
      </c>
      <c r="E23" s="57">
        <v>26139.4</v>
      </c>
      <c r="F23" s="57">
        <v>9540.2999999999993</v>
      </c>
      <c r="G23" s="57">
        <v>9540.2999999999993</v>
      </c>
      <c r="H23" s="57">
        <v>9540.2999999999993</v>
      </c>
      <c r="I23" s="23"/>
      <c r="J23" s="52"/>
      <c r="K23" s="52"/>
      <c r="L23" s="52"/>
      <c r="M23" s="3"/>
    </row>
    <row r="24" spans="1:13" ht="15" customHeight="1">
      <c r="A24" s="17" t="s">
        <v>4</v>
      </c>
      <c r="B24" s="56" t="s">
        <v>3</v>
      </c>
      <c r="C24" s="57">
        <v>36</v>
      </c>
      <c r="D24" s="57">
        <v>36</v>
      </c>
      <c r="E24" s="57">
        <v>36</v>
      </c>
      <c r="F24" s="57">
        <v>9</v>
      </c>
      <c r="G24" s="57">
        <v>9</v>
      </c>
      <c r="H24" s="57">
        <v>9</v>
      </c>
      <c r="I24" s="23"/>
      <c r="J24" s="52"/>
      <c r="K24" s="52"/>
      <c r="L24" s="52"/>
      <c r="M24" s="3"/>
    </row>
    <row r="25" spans="1:13" ht="15" customHeight="1">
      <c r="A25" s="17" t="s">
        <v>20</v>
      </c>
      <c r="B25" s="58" t="s">
        <v>21</v>
      </c>
      <c r="C25" s="59">
        <f>C23/C24/12*1000</f>
        <v>60507.870370370372</v>
      </c>
      <c r="D25" s="59">
        <f t="shared" ref="D25:H25" si="6">D23/D24/12*1000</f>
        <v>60507.870370370372</v>
      </c>
      <c r="E25" s="59">
        <f t="shared" si="6"/>
        <v>60507.870370370372</v>
      </c>
      <c r="F25" s="59">
        <f t="shared" si="6"/>
        <v>88336.111111111109</v>
      </c>
      <c r="G25" s="59">
        <f t="shared" si="6"/>
        <v>88336.111111111109</v>
      </c>
      <c r="H25" s="59">
        <f t="shared" si="6"/>
        <v>88336.111111111109</v>
      </c>
      <c r="I25" s="23"/>
      <c r="J25" s="53"/>
      <c r="K25" s="53"/>
      <c r="L25" s="53"/>
      <c r="M25" s="3"/>
    </row>
    <row r="26" spans="1:13" ht="15" customHeight="1">
      <c r="A26" s="39" t="s">
        <v>30</v>
      </c>
      <c r="B26" s="58" t="s">
        <v>2</v>
      </c>
      <c r="C26" s="57">
        <v>5787.4</v>
      </c>
      <c r="D26" s="57">
        <v>5787.4</v>
      </c>
      <c r="E26" s="57">
        <v>5787.4</v>
      </c>
      <c r="F26" s="57">
        <v>3664.5</v>
      </c>
      <c r="G26" s="57">
        <v>3664.5</v>
      </c>
      <c r="H26" s="57">
        <v>3664.5</v>
      </c>
      <c r="I26" s="23"/>
      <c r="J26" s="52"/>
      <c r="K26" s="52"/>
      <c r="L26" s="52"/>
      <c r="M26" s="3"/>
    </row>
    <row r="27" spans="1:13" ht="47.25" customHeight="1">
      <c r="A27" s="21" t="s">
        <v>31</v>
      </c>
      <c r="B27" s="58" t="s">
        <v>2</v>
      </c>
      <c r="C27" s="57">
        <v>4304.5</v>
      </c>
      <c r="D27" s="57">
        <v>4304.5</v>
      </c>
      <c r="E27" s="57">
        <v>4304.5</v>
      </c>
      <c r="F27" s="57">
        <v>216</v>
      </c>
      <c r="G27" s="57">
        <v>216</v>
      </c>
      <c r="H27" s="57">
        <v>216</v>
      </c>
      <c r="I27" s="23"/>
      <c r="J27" s="51"/>
      <c r="K27" s="51"/>
      <c r="L27" s="51"/>
      <c r="M27" s="3"/>
    </row>
    <row r="28" spans="1:13" ht="15" customHeight="1">
      <c r="A28" s="21" t="s">
        <v>32</v>
      </c>
      <c r="B28" s="58" t="s">
        <v>2</v>
      </c>
      <c r="C28" s="57"/>
      <c r="D28" s="57">
        <v>0</v>
      </c>
      <c r="E28" s="57">
        <v>0</v>
      </c>
      <c r="F28" s="57"/>
      <c r="G28" s="57">
        <v>0</v>
      </c>
      <c r="H28" s="57">
        <v>0</v>
      </c>
      <c r="I28" s="23"/>
      <c r="J28" s="3"/>
      <c r="K28" s="3"/>
      <c r="L28" s="3"/>
      <c r="M28" s="3"/>
    </row>
    <row r="29" spans="1:13" ht="40.5" customHeight="1">
      <c r="A29" s="21" t="s">
        <v>33</v>
      </c>
      <c r="B29" s="58" t="s">
        <v>2</v>
      </c>
      <c r="C29" s="57"/>
      <c r="D29" s="57"/>
      <c r="E29" s="57"/>
      <c r="F29" s="57"/>
      <c r="G29" s="57"/>
      <c r="H29" s="57"/>
      <c r="I29" s="3"/>
      <c r="J29" s="3"/>
      <c r="K29" s="3"/>
      <c r="L29" s="3"/>
      <c r="M29" s="3"/>
    </row>
    <row r="30" spans="1:13" ht="45" customHeight="1">
      <c r="A30" s="21" t="s">
        <v>34</v>
      </c>
      <c r="B30" s="58" t="s">
        <v>2</v>
      </c>
      <c r="C30" s="57">
        <f>C31+C32+C33+C34</f>
        <v>55763.7</v>
      </c>
      <c r="D30" s="57">
        <f t="shared" ref="D30:H30" si="7">D31+D32+D33+D34</f>
        <v>55763.7</v>
      </c>
      <c r="E30" s="57">
        <f t="shared" si="7"/>
        <v>55763.7</v>
      </c>
      <c r="F30" s="57">
        <f t="shared" si="7"/>
        <v>27482.9</v>
      </c>
      <c r="G30" s="57">
        <f t="shared" si="7"/>
        <v>27482.9</v>
      </c>
      <c r="H30" s="57">
        <f t="shared" si="7"/>
        <v>27482.9</v>
      </c>
      <c r="I30" s="3"/>
      <c r="J30" s="3"/>
      <c r="K30" s="3"/>
      <c r="L30" s="3"/>
      <c r="M30" s="3"/>
    </row>
    <row r="31" spans="1:13" ht="15" customHeight="1">
      <c r="A31" s="12" t="s">
        <v>35</v>
      </c>
      <c r="B31" s="58" t="s">
        <v>2</v>
      </c>
      <c r="C31" s="57">
        <v>21025</v>
      </c>
      <c r="D31" s="57">
        <v>21025</v>
      </c>
      <c r="E31" s="57">
        <v>21025</v>
      </c>
      <c r="F31" s="57">
        <v>15816.9</v>
      </c>
      <c r="G31" s="62">
        <v>15816.9</v>
      </c>
      <c r="H31" s="57">
        <v>15816.9</v>
      </c>
    </row>
    <row r="32" spans="1:13" ht="15" customHeight="1">
      <c r="A32" s="12" t="s">
        <v>36</v>
      </c>
      <c r="B32" s="58" t="s">
        <v>2</v>
      </c>
      <c r="C32" s="57">
        <v>792</v>
      </c>
      <c r="D32" s="57">
        <v>792</v>
      </c>
      <c r="E32" s="57">
        <v>792</v>
      </c>
      <c r="F32" s="57">
        <v>0</v>
      </c>
      <c r="G32" s="57">
        <v>0</v>
      </c>
      <c r="H32" s="57">
        <v>0</v>
      </c>
    </row>
    <row r="33" spans="1:8" ht="15" customHeight="1">
      <c r="A33" s="12" t="s">
        <v>48</v>
      </c>
      <c r="B33" s="58" t="s">
        <v>2</v>
      </c>
      <c r="C33" s="57">
        <v>1168</v>
      </c>
      <c r="D33" s="57">
        <v>1168</v>
      </c>
      <c r="E33" s="57">
        <v>1168</v>
      </c>
      <c r="F33" s="57">
        <v>308</v>
      </c>
      <c r="G33" s="57">
        <v>308</v>
      </c>
      <c r="H33" s="57">
        <v>308</v>
      </c>
    </row>
    <row r="34" spans="1:8" ht="15" customHeight="1">
      <c r="A34" s="12" t="s">
        <v>50</v>
      </c>
      <c r="B34" s="16" t="s">
        <v>2</v>
      </c>
      <c r="C34" s="57">
        <v>32778.699999999997</v>
      </c>
      <c r="D34" s="57">
        <v>32778.699999999997</v>
      </c>
      <c r="E34" s="57">
        <v>32778.699999999997</v>
      </c>
      <c r="F34" s="57">
        <v>11358</v>
      </c>
      <c r="G34" s="57">
        <v>11358</v>
      </c>
      <c r="H34" s="57">
        <v>11358</v>
      </c>
    </row>
    <row r="35" spans="1:8">
      <c r="C35" s="26"/>
      <c r="D35" s="26"/>
      <c r="E35" s="26"/>
      <c r="F35" s="26"/>
      <c r="G35" s="26"/>
      <c r="H35" s="26"/>
    </row>
    <row r="36" spans="1:8">
      <c r="A36" s="23" t="s">
        <v>56</v>
      </c>
      <c r="B36" s="24"/>
      <c r="C36" s="23"/>
      <c r="D36" s="23" t="s">
        <v>63</v>
      </c>
      <c r="E36" s="23"/>
    </row>
    <row r="37" spans="1:8">
      <c r="A37" s="23" t="s">
        <v>61</v>
      </c>
      <c r="B37" s="24"/>
      <c r="C37" s="23"/>
      <c r="D37" s="23" t="s">
        <v>60</v>
      </c>
      <c r="E37" s="23"/>
    </row>
  </sheetData>
  <mergeCells count="6">
    <mergeCell ref="F6:H6"/>
    <mergeCell ref="A2:E2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J5" sqref="J5"/>
    </sheetView>
  </sheetViews>
  <sheetFormatPr defaultColWidth="9.140625" defaultRowHeight="20.25"/>
  <cols>
    <col min="1" max="1" width="35" style="1" customWidth="1"/>
    <col min="2" max="2" width="6.140625" style="2" customWidth="1"/>
    <col min="3" max="3" width="7.140625" style="1" customWidth="1"/>
    <col min="4" max="4" width="7" style="1" customWidth="1"/>
    <col min="5" max="6" width="7.140625" style="1" customWidth="1"/>
    <col min="7" max="7" width="5.5703125" style="1" customWidth="1"/>
    <col min="8" max="8" width="7.140625" style="1" customWidth="1"/>
    <col min="9" max="9" width="13" style="1" customWidth="1"/>
    <col min="10" max="10" width="12.28515625" style="1" customWidth="1"/>
    <col min="11" max="16384" width="9.140625" style="1"/>
  </cols>
  <sheetData>
    <row r="1" spans="1:13">
      <c r="A1" s="22" t="s">
        <v>10</v>
      </c>
      <c r="B1" s="22"/>
      <c r="C1" s="22"/>
      <c r="D1" s="22"/>
      <c r="E1" s="22"/>
      <c r="F1" s="5"/>
      <c r="G1" s="5"/>
      <c r="H1" s="5"/>
      <c r="I1" s="3"/>
    </row>
    <row r="2" spans="1:13">
      <c r="A2" s="65" t="s">
        <v>65</v>
      </c>
      <c r="B2" s="65"/>
      <c r="C2" s="65"/>
      <c r="D2" s="65"/>
      <c r="E2" s="65"/>
      <c r="F2" s="5"/>
      <c r="G2" s="5"/>
      <c r="H2" s="5"/>
      <c r="I2" s="3"/>
    </row>
    <row r="3" spans="1:13">
      <c r="A3" s="40" t="s">
        <v>58</v>
      </c>
      <c r="B3" s="40"/>
      <c r="C3" s="40"/>
      <c r="D3" s="40"/>
      <c r="E3" s="40"/>
      <c r="F3" s="5"/>
      <c r="G3" s="5"/>
      <c r="H3" s="5"/>
      <c r="I3" s="3"/>
    </row>
    <row r="4" spans="1:13" ht="15.75" customHeight="1">
      <c r="A4" s="66" t="s">
        <v>11</v>
      </c>
      <c r="B4" s="66"/>
      <c r="C4" s="66"/>
      <c r="D4" s="66"/>
      <c r="E4" s="66"/>
      <c r="F4" s="5"/>
      <c r="G4" s="5"/>
      <c r="H4" s="5"/>
      <c r="I4" s="3"/>
    </row>
    <row r="5" spans="1:13">
      <c r="A5" s="6"/>
      <c r="C5" s="5"/>
      <c r="D5" s="5"/>
      <c r="E5" s="5"/>
      <c r="F5" s="5"/>
      <c r="G5" s="5"/>
      <c r="H5" s="5"/>
      <c r="I5" s="3"/>
      <c r="J5" s="3"/>
      <c r="K5" s="3"/>
      <c r="L5" s="3"/>
      <c r="M5" s="3"/>
    </row>
    <row r="6" spans="1:13" ht="80.25" customHeight="1">
      <c r="A6" s="67" t="s">
        <v>22</v>
      </c>
      <c r="B6" s="68" t="s">
        <v>12</v>
      </c>
      <c r="C6" s="69" t="s">
        <v>25</v>
      </c>
      <c r="D6" s="70"/>
      <c r="E6" s="71"/>
      <c r="F6" s="69" t="s">
        <v>27</v>
      </c>
      <c r="G6" s="70"/>
      <c r="H6" s="71"/>
      <c r="I6" s="3"/>
      <c r="J6" s="3"/>
      <c r="K6" s="3"/>
      <c r="L6" s="3"/>
      <c r="M6" s="3"/>
    </row>
    <row r="7" spans="1:13" ht="54">
      <c r="A7" s="67"/>
      <c r="B7" s="68"/>
      <c r="C7" s="44" t="s">
        <v>13</v>
      </c>
      <c r="D7" s="44" t="s">
        <v>14</v>
      </c>
      <c r="E7" s="44" t="s">
        <v>55</v>
      </c>
      <c r="F7" s="44" t="s">
        <v>13</v>
      </c>
      <c r="G7" s="44" t="s">
        <v>14</v>
      </c>
      <c r="H7" s="43" t="s">
        <v>9</v>
      </c>
      <c r="I7" s="3"/>
      <c r="J7" s="3"/>
      <c r="K7" s="3"/>
      <c r="L7" s="3"/>
      <c r="M7" s="3"/>
    </row>
    <row r="8" spans="1:13" ht="15" customHeight="1">
      <c r="A8" s="15" t="s">
        <v>15</v>
      </c>
      <c r="B8" s="16" t="s">
        <v>5</v>
      </c>
      <c r="C8" s="12">
        <v>140</v>
      </c>
      <c r="D8" s="12">
        <v>140</v>
      </c>
      <c r="E8" s="12">
        <v>129</v>
      </c>
      <c r="F8" s="12">
        <v>70</v>
      </c>
      <c r="G8" s="12">
        <v>71</v>
      </c>
      <c r="H8" s="12">
        <v>69</v>
      </c>
      <c r="I8" s="3"/>
      <c r="J8" s="3"/>
      <c r="K8" s="3"/>
      <c r="L8" s="3"/>
      <c r="M8" s="3"/>
    </row>
    <row r="9" spans="1:13" ht="15" customHeight="1">
      <c r="A9" s="17" t="s">
        <v>17</v>
      </c>
      <c r="B9" s="16" t="s">
        <v>2</v>
      </c>
      <c r="C9" s="18">
        <f>(C10-C12-C26)/C8</f>
        <v>419.63785714285717</v>
      </c>
      <c r="D9" s="18">
        <f t="shared" ref="D9:H9" si="0">(D10-D12-D26)/D8</f>
        <v>421.35285714285709</v>
      </c>
      <c r="E9" s="18">
        <f t="shared" si="0"/>
        <v>457.28217054263564</v>
      </c>
      <c r="F9" s="18">
        <f t="shared" si="0"/>
        <v>472.83142857142855</v>
      </c>
      <c r="G9" s="18">
        <f t="shared" si="0"/>
        <v>294.10985915492955</v>
      </c>
      <c r="H9" s="18">
        <f t="shared" si="0"/>
        <v>302.63478260869562</v>
      </c>
      <c r="I9" s="3"/>
      <c r="J9" s="3"/>
      <c r="K9" s="3"/>
      <c r="L9" s="3"/>
      <c r="M9" s="3"/>
    </row>
    <row r="10" spans="1:13" ht="15" customHeight="1">
      <c r="A10" s="15" t="s">
        <v>6</v>
      </c>
      <c r="B10" s="16" t="s">
        <v>2</v>
      </c>
      <c r="C10" s="12">
        <f>C12+C26+C27+C28+C29+C30</f>
        <v>120487.5</v>
      </c>
      <c r="D10" s="12">
        <f>D12+D26+D27+D28+D29+D30</f>
        <v>115205.99999999999</v>
      </c>
      <c r="E10" s="12">
        <f t="shared" ref="E10" si="1">E12+E26+E27+E28+E29+E30</f>
        <v>115205.99999999999</v>
      </c>
      <c r="F10" s="12">
        <f>F12+F26+F27+F28+F29+F30</f>
        <v>69699.199999999997</v>
      </c>
      <c r="G10" s="18">
        <f>G12+G26+G27+G28+G29+G30</f>
        <v>50327.1</v>
      </c>
      <c r="H10" s="12">
        <f>H12+H26+H27+H28+H29+H30</f>
        <v>50327.1</v>
      </c>
      <c r="I10" s="26"/>
      <c r="J10" s="50"/>
      <c r="K10" s="50"/>
      <c r="L10" s="50"/>
      <c r="M10" s="26"/>
    </row>
    <row r="11" spans="1:13" ht="15" customHeight="1">
      <c r="A11" s="17" t="s">
        <v>0</v>
      </c>
      <c r="B11" s="17"/>
      <c r="C11" s="12"/>
      <c r="D11" s="12"/>
      <c r="E11" s="12"/>
      <c r="F11" s="12"/>
      <c r="G11" s="12"/>
      <c r="H11" s="12"/>
      <c r="I11" s="23"/>
      <c r="J11" s="50"/>
      <c r="K11" s="50"/>
      <c r="L11" s="50"/>
      <c r="M11" s="26"/>
    </row>
    <row r="12" spans="1:13" ht="15" customHeight="1">
      <c r="A12" s="15" t="s">
        <v>7</v>
      </c>
      <c r="B12" s="16" t="s">
        <v>2</v>
      </c>
      <c r="C12" s="45">
        <f>C14+C17+C20+C23</f>
        <v>55961</v>
      </c>
      <c r="D12" s="45">
        <f t="shared" ref="D12:H12" si="2">D14+D17+D20+D23</f>
        <v>51613.899999999994</v>
      </c>
      <c r="E12" s="45">
        <f t="shared" si="2"/>
        <v>51613.899999999994</v>
      </c>
      <c r="F12" s="45">
        <f t="shared" si="2"/>
        <v>32285</v>
      </c>
      <c r="G12" s="45">
        <f t="shared" si="2"/>
        <v>26974.7</v>
      </c>
      <c r="H12" s="45">
        <f t="shared" si="2"/>
        <v>26974.7</v>
      </c>
      <c r="I12" s="23"/>
      <c r="J12" s="52"/>
      <c r="K12" s="52"/>
      <c r="L12" s="52"/>
      <c r="M12" s="3"/>
    </row>
    <row r="13" spans="1:13" ht="15" customHeight="1">
      <c r="A13" s="17" t="s">
        <v>1</v>
      </c>
      <c r="B13" s="17"/>
      <c r="C13" s="45"/>
      <c r="D13" s="45"/>
      <c r="E13" s="45"/>
      <c r="F13" s="45"/>
      <c r="G13" s="45"/>
      <c r="H13" s="45"/>
      <c r="I13" s="23"/>
      <c r="J13" s="52"/>
      <c r="K13" s="52"/>
      <c r="L13" s="52"/>
      <c r="M13" s="3"/>
    </row>
    <row r="14" spans="1:13" ht="15" customHeight="1">
      <c r="A14" s="12" t="s">
        <v>8</v>
      </c>
      <c r="B14" s="16" t="s">
        <v>2</v>
      </c>
      <c r="C14" s="45">
        <v>6980</v>
      </c>
      <c r="D14" s="45">
        <v>5446.8</v>
      </c>
      <c r="E14" s="45">
        <v>5446.8</v>
      </c>
      <c r="F14" s="45">
        <v>5104</v>
      </c>
      <c r="G14" s="45">
        <v>4065.4</v>
      </c>
      <c r="H14" s="45">
        <v>4065.4</v>
      </c>
      <c r="I14" s="23"/>
      <c r="J14" s="52"/>
      <c r="K14" s="52"/>
      <c r="L14" s="52"/>
      <c r="M14" s="3"/>
    </row>
    <row r="15" spans="1:13" ht="15" customHeight="1">
      <c r="A15" s="17" t="s">
        <v>4</v>
      </c>
      <c r="B15" s="56" t="s">
        <v>3</v>
      </c>
      <c r="C15" s="57">
        <v>3</v>
      </c>
      <c r="D15" s="57">
        <v>3</v>
      </c>
      <c r="E15" s="57">
        <v>3</v>
      </c>
      <c r="F15" s="57">
        <v>2</v>
      </c>
      <c r="G15" s="57">
        <v>2</v>
      </c>
      <c r="H15" s="57">
        <v>2</v>
      </c>
      <c r="I15" s="23"/>
      <c r="J15" s="52"/>
      <c r="K15" s="52"/>
      <c r="L15" s="52"/>
      <c r="M15" s="3"/>
    </row>
    <row r="16" spans="1:13" ht="15" customHeight="1">
      <c r="A16" s="17" t="s">
        <v>20</v>
      </c>
      <c r="B16" s="58" t="s">
        <v>21</v>
      </c>
      <c r="C16" s="59">
        <f>C14/C15/12*1000</f>
        <v>193888.88888888888</v>
      </c>
      <c r="D16" s="59">
        <f t="shared" ref="D16:H16" si="3">D14/D15/12*1000</f>
        <v>151300</v>
      </c>
      <c r="E16" s="59">
        <f t="shared" si="3"/>
        <v>151300</v>
      </c>
      <c r="F16" s="59">
        <f t="shared" si="3"/>
        <v>212666.66666666666</v>
      </c>
      <c r="G16" s="59">
        <f t="shared" si="3"/>
        <v>169391.66666666669</v>
      </c>
      <c r="H16" s="59">
        <f t="shared" si="3"/>
        <v>169391.66666666669</v>
      </c>
      <c r="I16" s="23"/>
      <c r="J16" s="53"/>
      <c r="K16" s="53"/>
      <c r="L16" s="53"/>
      <c r="M16" s="3"/>
    </row>
    <row r="17" spans="1:13" ht="15" customHeight="1">
      <c r="A17" s="12" t="s">
        <v>18</v>
      </c>
      <c r="B17" s="58" t="s">
        <v>2</v>
      </c>
      <c r="C17" s="57">
        <v>11612</v>
      </c>
      <c r="D17" s="57">
        <v>10254.799999999999</v>
      </c>
      <c r="E17" s="57">
        <v>10254.799999999999</v>
      </c>
      <c r="F17" s="57">
        <v>9907</v>
      </c>
      <c r="G17" s="57">
        <v>6470</v>
      </c>
      <c r="H17" s="57">
        <v>6470</v>
      </c>
      <c r="I17" s="23"/>
      <c r="J17" s="52"/>
      <c r="K17" s="52"/>
      <c r="L17" s="52"/>
      <c r="M17" s="3"/>
    </row>
    <row r="18" spans="1:13" ht="15" customHeight="1">
      <c r="A18" s="17" t="s">
        <v>4</v>
      </c>
      <c r="B18" s="56" t="s">
        <v>3</v>
      </c>
      <c r="C18" s="57">
        <v>7</v>
      </c>
      <c r="D18" s="57">
        <v>7</v>
      </c>
      <c r="E18" s="57">
        <v>7</v>
      </c>
      <c r="F18" s="57">
        <v>6</v>
      </c>
      <c r="G18" s="57">
        <v>6</v>
      </c>
      <c r="H18" s="57">
        <v>6</v>
      </c>
      <c r="I18" s="23"/>
      <c r="J18" s="52"/>
      <c r="K18" s="52"/>
      <c r="L18" s="52"/>
      <c r="M18" s="3"/>
    </row>
    <row r="19" spans="1:13" ht="15" customHeight="1">
      <c r="A19" s="17" t="s">
        <v>20</v>
      </c>
      <c r="B19" s="58" t="s">
        <v>21</v>
      </c>
      <c r="C19" s="59">
        <f>C17/C18/12*1000</f>
        <v>138238.09523809524</v>
      </c>
      <c r="D19" s="59">
        <f t="shared" ref="D19:H19" si="4">D17/D18/12*1000</f>
        <v>122080.95238095238</v>
      </c>
      <c r="E19" s="59">
        <f t="shared" si="4"/>
        <v>122080.95238095238</v>
      </c>
      <c r="F19" s="59">
        <f t="shared" si="4"/>
        <v>137597.22222222222</v>
      </c>
      <c r="G19" s="59">
        <f t="shared" si="4"/>
        <v>89861.111111111095</v>
      </c>
      <c r="H19" s="59">
        <f t="shared" si="4"/>
        <v>89861.111111111095</v>
      </c>
      <c r="I19" s="23"/>
      <c r="J19" s="53"/>
      <c r="K19" s="53"/>
      <c r="L19" s="53"/>
      <c r="M19" s="3"/>
    </row>
    <row r="20" spans="1:13" ht="15" customHeight="1">
      <c r="A20" s="20" t="s">
        <v>19</v>
      </c>
      <c r="B20" s="58" t="s">
        <v>2</v>
      </c>
      <c r="C20" s="57">
        <v>11380</v>
      </c>
      <c r="D20" s="57">
        <v>10722.7</v>
      </c>
      <c r="E20" s="57">
        <v>10722.7</v>
      </c>
      <c r="F20" s="57">
        <v>8100</v>
      </c>
      <c r="G20" s="57">
        <v>5899</v>
      </c>
      <c r="H20" s="57">
        <v>5899</v>
      </c>
      <c r="I20" s="23"/>
      <c r="J20" s="52"/>
      <c r="K20" s="52"/>
      <c r="L20" s="52"/>
      <c r="M20" s="3"/>
    </row>
    <row r="21" spans="1:13" ht="15" customHeight="1">
      <c r="A21" s="17" t="s">
        <v>4</v>
      </c>
      <c r="B21" s="56" t="s">
        <v>3</v>
      </c>
      <c r="C21" s="57">
        <v>6</v>
      </c>
      <c r="D21" s="57">
        <v>6</v>
      </c>
      <c r="E21" s="57">
        <v>6</v>
      </c>
      <c r="F21" s="57">
        <v>4</v>
      </c>
      <c r="G21" s="57">
        <v>4</v>
      </c>
      <c r="H21" s="57">
        <v>4</v>
      </c>
      <c r="I21" s="23"/>
      <c r="J21" s="52"/>
      <c r="K21" s="52"/>
      <c r="L21" s="52"/>
      <c r="M21" s="3"/>
    </row>
    <row r="22" spans="1:13" ht="15" customHeight="1">
      <c r="A22" s="17" t="s">
        <v>20</v>
      </c>
      <c r="B22" s="58" t="s">
        <v>21</v>
      </c>
      <c r="C22" s="59">
        <f>C20/C21/12*1000</f>
        <v>158055.55555555556</v>
      </c>
      <c r="D22" s="59">
        <f t="shared" ref="D22:H22" si="5">D20/D21/12*1000</f>
        <v>148926.38888888891</v>
      </c>
      <c r="E22" s="59">
        <f t="shared" si="5"/>
        <v>148926.38888888891</v>
      </c>
      <c r="F22" s="59">
        <f t="shared" si="5"/>
        <v>168750</v>
      </c>
      <c r="G22" s="59">
        <f t="shared" si="5"/>
        <v>122895.83333333333</v>
      </c>
      <c r="H22" s="59">
        <f t="shared" si="5"/>
        <v>122895.83333333333</v>
      </c>
      <c r="I22" s="23"/>
      <c r="J22" s="53"/>
      <c r="K22" s="53"/>
      <c r="L22" s="53"/>
      <c r="M22" s="3"/>
    </row>
    <row r="23" spans="1:13" ht="15" customHeight="1">
      <c r="A23" s="12" t="s">
        <v>16</v>
      </c>
      <c r="B23" s="58" t="s">
        <v>2</v>
      </c>
      <c r="C23" s="57">
        <v>25989</v>
      </c>
      <c r="D23" s="57">
        <v>25189.599999999999</v>
      </c>
      <c r="E23" s="57">
        <v>25189.599999999999</v>
      </c>
      <c r="F23" s="57">
        <v>9174</v>
      </c>
      <c r="G23" s="57">
        <v>10540.3</v>
      </c>
      <c r="H23" s="57">
        <v>10540.3</v>
      </c>
      <c r="I23" s="23"/>
      <c r="J23" s="52"/>
      <c r="K23" s="52"/>
      <c r="L23" s="52"/>
      <c r="M23" s="3"/>
    </row>
    <row r="24" spans="1:13" ht="15" customHeight="1">
      <c r="A24" s="17" t="s">
        <v>4</v>
      </c>
      <c r="B24" s="56" t="s">
        <v>3</v>
      </c>
      <c r="C24" s="57">
        <v>36</v>
      </c>
      <c r="D24" s="57">
        <v>36</v>
      </c>
      <c r="E24" s="57">
        <v>36</v>
      </c>
      <c r="F24" s="57">
        <v>9</v>
      </c>
      <c r="G24" s="57">
        <v>9</v>
      </c>
      <c r="H24" s="57">
        <v>9</v>
      </c>
      <c r="I24" s="23"/>
      <c r="J24" s="52"/>
      <c r="K24" s="52"/>
      <c r="L24" s="52"/>
      <c r="M24" s="3"/>
    </row>
    <row r="25" spans="1:13" ht="15" customHeight="1">
      <c r="A25" s="17" t="s">
        <v>20</v>
      </c>
      <c r="B25" s="58" t="s">
        <v>21</v>
      </c>
      <c r="C25" s="59">
        <f>C23/C24/12*1000</f>
        <v>60159.722222222219</v>
      </c>
      <c r="D25" s="59">
        <f t="shared" ref="D25:H25" si="6">D23/D24/12*1000</f>
        <v>58309.259259259255</v>
      </c>
      <c r="E25" s="59">
        <f t="shared" si="6"/>
        <v>58309.259259259255</v>
      </c>
      <c r="F25" s="59">
        <f t="shared" si="6"/>
        <v>84944.444444444438</v>
      </c>
      <c r="G25" s="59">
        <f t="shared" si="6"/>
        <v>97595.370370370365</v>
      </c>
      <c r="H25" s="59">
        <f t="shared" si="6"/>
        <v>97595.370370370365</v>
      </c>
      <c r="I25" s="23"/>
      <c r="J25" s="53"/>
      <c r="K25" s="53"/>
      <c r="L25" s="53"/>
      <c r="M25" s="3"/>
    </row>
    <row r="26" spans="1:13" ht="15" customHeight="1">
      <c r="A26" s="39" t="s">
        <v>30</v>
      </c>
      <c r="B26" s="58" t="s">
        <v>2</v>
      </c>
      <c r="C26" s="57">
        <v>5777.2</v>
      </c>
      <c r="D26" s="57">
        <v>4602.7</v>
      </c>
      <c r="E26" s="57">
        <v>4602.7</v>
      </c>
      <c r="F26" s="57">
        <v>4316</v>
      </c>
      <c r="G26" s="57">
        <v>2470.6</v>
      </c>
      <c r="H26" s="57">
        <v>2470.6</v>
      </c>
      <c r="I26" s="23"/>
      <c r="J26" s="52"/>
      <c r="K26" s="52"/>
      <c r="L26" s="52"/>
      <c r="M26" s="3"/>
    </row>
    <row r="27" spans="1:13" ht="47.25" customHeight="1">
      <c r="A27" s="21" t="s">
        <v>31</v>
      </c>
      <c r="B27" s="58" t="s">
        <v>2</v>
      </c>
      <c r="C27" s="57">
        <v>4323.5</v>
      </c>
      <c r="D27" s="57">
        <v>3945.2</v>
      </c>
      <c r="E27" s="57">
        <v>3945.2</v>
      </c>
      <c r="F27" s="57">
        <v>245</v>
      </c>
      <c r="G27" s="57">
        <v>0</v>
      </c>
      <c r="H27" s="57">
        <v>0</v>
      </c>
      <c r="I27" s="23"/>
      <c r="J27" s="51"/>
      <c r="K27" s="51"/>
      <c r="L27" s="51"/>
      <c r="M27" s="3"/>
    </row>
    <row r="28" spans="1:13" ht="15" customHeight="1">
      <c r="A28" s="21" t="s">
        <v>32</v>
      </c>
      <c r="B28" s="58" t="s">
        <v>2</v>
      </c>
      <c r="C28" s="57"/>
      <c r="D28" s="57">
        <v>0</v>
      </c>
      <c r="E28" s="57">
        <v>0</v>
      </c>
      <c r="F28" s="57"/>
      <c r="G28" s="57">
        <v>0</v>
      </c>
      <c r="H28" s="57">
        <v>0</v>
      </c>
      <c r="I28" s="23"/>
      <c r="J28" s="3"/>
      <c r="K28" s="3"/>
      <c r="L28" s="3"/>
      <c r="M28" s="3"/>
    </row>
    <row r="29" spans="1:13" ht="40.5" customHeight="1">
      <c r="A29" s="21" t="s">
        <v>33</v>
      </c>
      <c r="B29" s="58" t="s">
        <v>2</v>
      </c>
      <c r="C29" s="57"/>
      <c r="D29" s="57"/>
      <c r="E29" s="57"/>
      <c r="F29" s="57"/>
      <c r="G29" s="57"/>
      <c r="H29" s="57"/>
      <c r="I29" s="3"/>
      <c r="J29" s="3"/>
      <c r="K29" s="3"/>
      <c r="L29" s="3"/>
      <c r="M29" s="3"/>
    </row>
    <row r="30" spans="1:13" ht="45" customHeight="1">
      <c r="A30" s="21" t="s">
        <v>34</v>
      </c>
      <c r="B30" s="58" t="s">
        <v>2</v>
      </c>
      <c r="C30" s="57">
        <f>C31+C32+C33+C34</f>
        <v>54425.8</v>
      </c>
      <c r="D30" s="57">
        <f t="shared" ref="D30:H30" si="7">D31+D32+D33+D34</f>
        <v>55044.2</v>
      </c>
      <c r="E30" s="57">
        <f t="shared" si="7"/>
        <v>55044.2</v>
      </c>
      <c r="F30" s="57">
        <f t="shared" si="7"/>
        <v>32853.199999999997</v>
      </c>
      <c r="G30" s="57">
        <f t="shared" si="7"/>
        <v>20881.8</v>
      </c>
      <c r="H30" s="57">
        <f t="shared" si="7"/>
        <v>20881.8</v>
      </c>
      <c r="I30" s="3"/>
      <c r="J30" s="3"/>
      <c r="K30" s="3"/>
      <c r="L30" s="3"/>
      <c r="M30" s="3"/>
    </row>
    <row r="31" spans="1:13" ht="15" customHeight="1">
      <c r="A31" s="12" t="s">
        <v>35</v>
      </c>
      <c r="B31" s="58" t="s">
        <v>2</v>
      </c>
      <c r="C31" s="57">
        <v>25033</v>
      </c>
      <c r="D31" s="57">
        <v>20045</v>
      </c>
      <c r="E31" s="57">
        <v>20045</v>
      </c>
      <c r="F31" s="57">
        <v>15294</v>
      </c>
      <c r="G31" s="57">
        <v>13167.8</v>
      </c>
      <c r="H31" s="57">
        <v>13167.8</v>
      </c>
    </row>
    <row r="32" spans="1:13" ht="15" customHeight="1">
      <c r="A32" s="12" t="s">
        <v>36</v>
      </c>
      <c r="B32" s="58" t="s">
        <v>2</v>
      </c>
      <c r="C32" s="57">
        <v>792</v>
      </c>
      <c r="D32" s="57">
        <v>792</v>
      </c>
      <c r="E32" s="57">
        <v>792</v>
      </c>
      <c r="F32" s="57">
        <v>0</v>
      </c>
      <c r="G32" s="57">
        <v>0</v>
      </c>
      <c r="H32" s="57">
        <v>0</v>
      </c>
    </row>
    <row r="33" spans="1:8" ht="15" customHeight="1">
      <c r="A33" s="12" t="s">
        <v>48</v>
      </c>
      <c r="B33" s="58" t="s">
        <v>2</v>
      </c>
      <c r="C33" s="57">
        <v>1100</v>
      </c>
      <c r="D33" s="57">
        <v>462</v>
      </c>
      <c r="E33" s="57">
        <v>462</v>
      </c>
      <c r="F33" s="57">
        <v>308</v>
      </c>
      <c r="G33" s="57">
        <v>90</v>
      </c>
      <c r="H33" s="57">
        <v>90</v>
      </c>
    </row>
    <row r="34" spans="1:8" ht="15" customHeight="1">
      <c r="A34" s="12" t="s">
        <v>50</v>
      </c>
      <c r="B34" s="16" t="s">
        <v>2</v>
      </c>
      <c r="C34" s="12">
        <v>27500.799999999999</v>
      </c>
      <c r="D34" s="12">
        <v>33745.199999999997</v>
      </c>
      <c r="E34" s="12">
        <v>33745.199999999997</v>
      </c>
      <c r="F34" s="12">
        <v>17251.2</v>
      </c>
      <c r="G34" s="12">
        <v>7624</v>
      </c>
      <c r="H34" s="12">
        <v>7624</v>
      </c>
    </row>
    <row r="35" spans="1:8">
      <c r="C35" s="26"/>
      <c r="D35" s="26"/>
      <c r="E35" s="26"/>
      <c r="F35" s="26"/>
      <c r="G35" s="26"/>
      <c r="H35" s="26"/>
    </row>
    <row r="36" spans="1:8">
      <c r="A36" s="23" t="s">
        <v>56</v>
      </c>
      <c r="B36" s="24"/>
      <c r="C36" s="23"/>
      <c r="D36" s="23" t="s">
        <v>63</v>
      </c>
      <c r="E36" s="23"/>
    </row>
    <row r="37" spans="1:8">
      <c r="A37" s="23" t="s">
        <v>61</v>
      </c>
      <c r="B37" s="24"/>
      <c r="C37" s="23"/>
      <c r="D37" s="23" t="s">
        <v>60</v>
      </c>
      <c r="E37" s="23"/>
    </row>
  </sheetData>
  <mergeCells count="6">
    <mergeCell ref="F6:H6"/>
    <mergeCell ref="A2:E2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7"/>
  <sheetViews>
    <sheetView topLeftCell="A4" workbookViewId="0">
      <selection activeCell="L19" sqref="L19"/>
    </sheetView>
  </sheetViews>
  <sheetFormatPr defaultColWidth="9.140625" defaultRowHeight="20.25"/>
  <cols>
    <col min="1" max="1" width="35" style="1" customWidth="1"/>
    <col min="2" max="2" width="6.140625" style="2" customWidth="1"/>
    <col min="3" max="3" width="7.140625" style="1" customWidth="1"/>
    <col min="4" max="4" width="7" style="1" customWidth="1"/>
    <col min="5" max="6" width="7.140625" style="1" customWidth="1"/>
    <col min="7" max="7" width="5.5703125" style="1" customWidth="1"/>
    <col min="8" max="8" width="7.140625" style="1" customWidth="1"/>
    <col min="9" max="9" width="13" style="1" customWidth="1"/>
    <col min="10" max="16384" width="9.140625" style="1"/>
  </cols>
  <sheetData>
    <row r="1" spans="1:13">
      <c r="A1" s="22" t="s">
        <v>10</v>
      </c>
      <c r="B1" s="22"/>
      <c r="C1" s="22"/>
      <c r="D1" s="22"/>
      <c r="E1" s="22"/>
      <c r="F1" s="5"/>
      <c r="G1" s="5"/>
      <c r="H1" s="5"/>
      <c r="I1" s="3"/>
    </row>
    <row r="2" spans="1:13">
      <c r="A2" s="65" t="s">
        <v>62</v>
      </c>
      <c r="B2" s="65"/>
      <c r="C2" s="65"/>
      <c r="D2" s="65"/>
      <c r="E2" s="65"/>
      <c r="F2" s="5"/>
      <c r="G2" s="5"/>
      <c r="H2" s="5"/>
      <c r="I2" s="3"/>
    </row>
    <row r="3" spans="1:13">
      <c r="A3" s="40" t="s">
        <v>58</v>
      </c>
      <c r="B3" s="40"/>
      <c r="C3" s="40"/>
      <c r="D3" s="40"/>
      <c r="E3" s="40"/>
      <c r="F3" s="5"/>
      <c r="G3" s="5"/>
      <c r="H3" s="5"/>
      <c r="I3" s="3"/>
    </row>
    <row r="4" spans="1:13" ht="15.75" customHeight="1">
      <c r="A4" s="66" t="s">
        <v>11</v>
      </c>
      <c r="B4" s="66"/>
      <c r="C4" s="66"/>
      <c r="D4" s="66"/>
      <c r="E4" s="66"/>
      <c r="F4" s="5"/>
      <c r="G4" s="5"/>
      <c r="H4" s="5"/>
      <c r="I4" s="3"/>
    </row>
    <row r="5" spans="1:13">
      <c r="A5" s="6"/>
      <c r="C5" s="5"/>
      <c r="D5" s="5"/>
      <c r="E5" s="5"/>
      <c r="F5" s="5"/>
      <c r="G5" s="5"/>
      <c r="H5" s="5"/>
      <c r="I5" s="3"/>
      <c r="J5" s="3"/>
      <c r="K5" s="3"/>
      <c r="L5" s="3"/>
      <c r="M5" s="3"/>
    </row>
    <row r="6" spans="1:13" ht="80.25" customHeight="1">
      <c r="A6" s="67" t="s">
        <v>22</v>
      </c>
      <c r="B6" s="68" t="s">
        <v>12</v>
      </c>
      <c r="C6" s="69" t="s">
        <v>25</v>
      </c>
      <c r="D6" s="70"/>
      <c r="E6" s="71"/>
      <c r="F6" s="69" t="s">
        <v>27</v>
      </c>
      <c r="G6" s="70"/>
      <c r="H6" s="71"/>
      <c r="I6" s="3"/>
      <c r="J6" s="3"/>
      <c r="K6" s="3"/>
      <c r="L6" s="3"/>
      <c r="M6" s="3"/>
    </row>
    <row r="7" spans="1:13" ht="54">
      <c r="A7" s="67"/>
      <c r="B7" s="68"/>
      <c r="C7" s="48" t="s">
        <v>13</v>
      </c>
      <c r="D7" s="48" t="s">
        <v>14</v>
      </c>
      <c r="E7" s="48" t="s">
        <v>55</v>
      </c>
      <c r="F7" s="48" t="s">
        <v>13</v>
      </c>
      <c r="G7" s="48" t="s">
        <v>14</v>
      </c>
      <c r="H7" s="47" t="s">
        <v>9</v>
      </c>
      <c r="I7" s="3"/>
      <c r="J7" s="3"/>
      <c r="K7" s="3"/>
      <c r="L7" s="3"/>
      <c r="M7" s="3"/>
    </row>
    <row r="8" spans="1:13" ht="15" customHeight="1">
      <c r="A8" s="15" t="s">
        <v>15</v>
      </c>
      <c r="B8" s="16" t="s">
        <v>5</v>
      </c>
      <c r="C8" s="12">
        <v>140</v>
      </c>
      <c r="D8" s="12">
        <v>140</v>
      </c>
      <c r="E8" s="12">
        <v>123</v>
      </c>
      <c r="F8" s="12">
        <v>70</v>
      </c>
      <c r="G8" s="12">
        <v>71</v>
      </c>
      <c r="H8" s="12">
        <v>69</v>
      </c>
      <c r="I8" s="3"/>
      <c r="J8" s="3"/>
      <c r="K8" s="3"/>
      <c r="L8" s="3"/>
      <c r="M8" s="3"/>
    </row>
    <row r="9" spans="1:13" ht="15" customHeight="1">
      <c r="A9" s="17" t="s">
        <v>17</v>
      </c>
      <c r="B9" s="16" t="s">
        <v>2</v>
      </c>
      <c r="C9" s="18">
        <f>(C10-C12-C26)/C8</f>
        <v>431.9078571428571</v>
      </c>
      <c r="D9" s="18">
        <f t="shared" ref="D9:H9" si="0">(D10-D12-D26)/D8</f>
        <v>171.12928571428574</v>
      </c>
      <c r="E9" s="18">
        <f t="shared" si="0"/>
        <v>194.78130081300816</v>
      </c>
      <c r="F9" s="18">
        <f t="shared" si="0"/>
        <v>474.38857142857137</v>
      </c>
      <c r="G9" s="18">
        <f t="shared" si="0"/>
        <v>151.8450704225352</v>
      </c>
      <c r="H9" s="18">
        <f t="shared" si="0"/>
        <v>156.24637681159419</v>
      </c>
      <c r="I9" s="3"/>
      <c r="J9" s="3"/>
      <c r="K9" s="3"/>
      <c r="L9" s="3"/>
      <c r="M9" s="3"/>
    </row>
    <row r="10" spans="1:13" ht="15" customHeight="1">
      <c r="A10" s="15" t="s">
        <v>6</v>
      </c>
      <c r="B10" s="16" t="s">
        <v>2</v>
      </c>
      <c r="C10" s="12">
        <f>C12+C26+C27+C28+C29+C30</f>
        <v>124207.29999999999</v>
      </c>
      <c r="D10" s="12">
        <f>D12+D26+D27+D28+D29+D30</f>
        <v>56530.9</v>
      </c>
      <c r="E10" s="12">
        <f t="shared" ref="E10" si="1">E12+E26+E27+E28+E29+E30</f>
        <v>56530.9</v>
      </c>
      <c r="F10" s="12">
        <f>F12+F26+F27+F28+F29+F30</f>
        <v>71578.2</v>
      </c>
      <c r="G10" s="18">
        <f>G12+G26+G27+G28+G29+G30</f>
        <v>28268.7</v>
      </c>
      <c r="H10" s="12">
        <f>H12+H26+H27+H28+H29+H30</f>
        <v>28268.7</v>
      </c>
      <c r="I10" s="26"/>
      <c r="J10" s="50"/>
      <c r="K10" s="50"/>
      <c r="L10" s="50"/>
      <c r="M10" s="3"/>
    </row>
    <row r="11" spans="1:13" ht="15" customHeight="1">
      <c r="A11" s="17" t="s">
        <v>0</v>
      </c>
      <c r="B11" s="17"/>
      <c r="C11" s="12"/>
      <c r="D11" s="12"/>
      <c r="E11" s="12"/>
      <c r="F11" s="12"/>
      <c r="G11" s="12"/>
      <c r="H11" s="12"/>
      <c r="I11" s="23"/>
      <c r="J11" s="51"/>
      <c r="K11" s="51"/>
      <c r="L11" s="51"/>
      <c r="M11" s="3"/>
    </row>
    <row r="12" spans="1:13" ht="15" customHeight="1">
      <c r="A12" s="15" t="s">
        <v>7</v>
      </c>
      <c r="B12" s="16" t="s">
        <v>2</v>
      </c>
      <c r="C12" s="45">
        <f>C14+C17+C20+C23</f>
        <v>57963</v>
      </c>
      <c r="D12" s="45">
        <f t="shared" ref="D12:H12" si="2">D14+D17+D20+D23</f>
        <v>29549.599999999999</v>
      </c>
      <c r="E12" s="45">
        <f t="shared" si="2"/>
        <v>29549.599999999999</v>
      </c>
      <c r="F12" s="45">
        <f t="shared" si="2"/>
        <v>34055</v>
      </c>
      <c r="G12" s="45">
        <f t="shared" si="2"/>
        <v>15874</v>
      </c>
      <c r="H12" s="45">
        <f t="shared" si="2"/>
        <v>15874</v>
      </c>
      <c r="I12" s="23"/>
      <c r="J12" s="52"/>
      <c r="K12" s="52"/>
      <c r="L12" s="52"/>
      <c r="M12" s="3"/>
    </row>
    <row r="13" spans="1:13" ht="15" customHeight="1">
      <c r="A13" s="17" t="s">
        <v>1</v>
      </c>
      <c r="B13" s="17"/>
      <c r="C13" s="45"/>
      <c r="D13" s="45"/>
      <c r="E13" s="45"/>
      <c r="F13" s="45"/>
      <c r="G13" s="45"/>
      <c r="H13" s="45"/>
      <c r="I13" s="23"/>
      <c r="J13" s="52"/>
      <c r="K13" s="52"/>
      <c r="L13" s="52"/>
      <c r="M13" s="3"/>
    </row>
    <row r="14" spans="1:13" ht="15" customHeight="1">
      <c r="A14" s="12" t="s">
        <v>8</v>
      </c>
      <c r="B14" s="16" t="s">
        <v>2</v>
      </c>
      <c r="C14" s="45">
        <v>7980</v>
      </c>
      <c r="D14" s="45">
        <v>3390</v>
      </c>
      <c r="E14" s="45">
        <v>3390</v>
      </c>
      <c r="F14" s="45">
        <v>5104</v>
      </c>
      <c r="G14" s="45">
        <v>2001</v>
      </c>
      <c r="H14" s="45">
        <v>2001</v>
      </c>
      <c r="I14" s="23"/>
      <c r="J14" s="52"/>
      <c r="K14" s="52"/>
      <c r="L14" s="52"/>
      <c r="M14" s="3"/>
    </row>
    <row r="15" spans="1:13" ht="15" customHeight="1">
      <c r="A15" s="17" t="s">
        <v>4</v>
      </c>
      <c r="B15" s="19" t="s">
        <v>3</v>
      </c>
      <c r="C15" s="45">
        <v>3</v>
      </c>
      <c r="D15" s="45">
        <v>3</v>
      </c>
      <c r="E15" s="45">
        <v>3</v>
      </c>
      <c r="F15" s="45">
        <v>2</v>
      </c>
      <c r="G15" s="45">
        <v>2</v>
      </c>
      <c r="H15" s="45">
        <v>2</v>
      </c>
      <c r="I15" s="23"/>
      <c r="J15" s="52"/>
      <c r="K15" s="52"/>
      <c r="L15" s="52"/>
      <c r="M15" s="3"/>
    </row>
    <row r="16" spans="1:13" ht="15" customHeight="1">
      <c r="A16" s="17" t="s">
        <v>20</v>
      </c>
      <c r="B16" s="16" t="s">
        <v>21</v>
      </c>
      <c r="C16" s="49">
        <f>C14/C15/12*1000</f>
        <v>221666.66666666666</v>
      </c>
      <c r="D16" s="49">
        <f t="shared" ref="D16:H16" si="3">D14/D15/12*1000</f>
        <v>94166.666666666672</v>
      </c>
      <c r="E16" s="49">
        <f t="shared" si="3"/>
        <v>94166.666666666672</v>
      </c>
      <c r="F16" s="49">
        <f t="shared" si="3"/>
        <v>212666.66666666666</v>
      </c>
      <c r="G16" s="49">
        <f t="shared" si="3"/>
        <v>83375</v>
      </c>
      <c r="H16" s="49">
        <f t="shared" si="3"/>
        <v>83375</v>
      </c>
      <c r="I16" s="23"/>
      <c r="J16" s="53"/>
      <c r="K16" s="53"/>
      <c r="L16" s="53"/>
      <c r="M16" s="3"/>
    </row>
    <row r="17" spans="1:13" ht="15" customHeight="1">
      <c r="A17" s="12" t="s">
        <v>18</v>
      </c>
      <c r="B17" s="16" t="s">
        <v>2</v>
      </c>
      <c r="C17" s="45">
        <v>12614</v>
      </c>
      <c r="D17" s="45">
        <v>5555</v>
      </c>
      <c r="E17" s="45">
        <v>5555</v>
      </c>
      <c r="F17" s="45">
        <v>10907</v>
      </c>
      <c r="G17" s="45">
        <v>3162</v>
      </c>
      <c r="H17" s="45">
        <v>3162</v>
      </c>
      <c r="I17" s="23"/>
      <c r="J17" s="52"/>
      <c r="K17" s="52"/>
      <c r="L17" s="52"/>
      <c r="M17" s="3"/>
    </row>
    <row r="18" spans="1:13" ht="15" customHeight="1">
      <c r="A18" s="17" t="s">
        <v>4</v>
      </c>
      <c r="B18" s="19" t="s">
        <v>3</v>
      </c>
      <c r="C18" s="45">
        <v>7</v>
      </c>
      <c r="D18" s="45">
        <v>7</v>
      </c>
      <c r="E18" s="45">
        <v>7</v>
      </c>
      <c r="F18" s="45">
        <v>6</v>
      </c>
      <c r="G18" s="45">
        <v>6</v>
      </c>
      <c r="H18" s="45">
        <v>6</v>
      </c>
      <c r="I18" s="23"/>
      <c r="J18" s="52"/>
      <c r="K18" s="52"/>
      <c r="L18" s="52"/>
      <c r="M18" s="3"/>
    </row>
    <row r="19" spans="1:13" ht="15" customHeight="1">
      <c r="A19" s="17" t="s">
        <v>20</v>
      </c>
      <c r="B19" s="16" t="s">
        <v>21</v>
      </c>
      <c r="C19" s="46">
        <f>C17/C18/12*1000</f>
        <v>150166.66666666666</v>
      </c>
      <c r="D19" s="46">
        <f t="shared" ref="D19:H19" si="4">D17/D18/12*1000</f>
        <v>66130.952380952382</v>
      </c>
      <c r="E19" s="46">
        <f t="shared" si="4"/>
        <v>66130.952380952382</v>
      </c>
      <c r="F19" s="46">
        <f t="shared" si="4"/>
        <v>151486.11111111112</v>
      </c>
      <c r="G19" s="46">
        <f t="shared" si="4"/>
        <v>43916.666666666664</v>
      </c>
      <c r="H19" s="46">
        <f t="shared" si="4"/>
        <v>43916.666666666664</v>
      </c>
      <c r="I19" s="23"/>
      <c r="J19" s="53"/>
      <c r="K19" s="53"/>
      <c r="L19" s="53"/>
      <c r="M19" s="3"/>
    </row>
    <row r="20" spans="1:13" ht="15" customHeight="1">
      <c r="A20" s="20" t="s">
        <v>19</v>
      </c>
      <c r="B20" s="16" t="s">
        <v>2</v>
      </c>
      <c r="C20" s="45">
        <v>11380</v>
      </c>
      <c r="D20" s="45">
        <v>6364</v>
      </c>
      <c r="E20" s="45">
        <v>6364</v>
      </c>
      <c r="F20" s="45">
        <v>8100</v>
      </c>
      <c r="G20" s="45">
        <v>3441</v>
      </c>
      <c r="H20" s="45">
        <v>3441</v>
      </c>
      <c r="I20" s="23"/>
      <c r="J20" s="52"/>
      <c r="K20" s="52"/>
      <c r="L20" s="52"/>
      <c r="M20" s="3"/>
    </row>
    <row r="21" spans="1:13" ht="15" customHeight="1">
      <c r="A21" s="17" t="s">
        <v>4</v>
      </c>
      <c r="B21" s="19" t="s">
        <v>3</v>
      </c>
      <c r="C21" s="45">
        <v>6</v>
      </c>
      <c r="D21" s="45">
        <v>6</v>
      </c>
      <c r="E21" s="45">
        <v>6</v>
      </c>
      <c r="F21" s="45">
        <v>4</v>
      </c>
      <c r="G21" s="45">
        <v>4</v>
      </c>
      <c r="H21" s="45">
        <v>4</v>
      </c>
      <c r="I21" s="23"/>
      <c r="J21" s="52"/>
      <c r="K21" s="52"/>
      <c r="L21" s="52"/>
      <c r="M21" s="3"/>
    </row>
    <row r="22" spans="1:13" ht="15" customHeight="1">
      <c r="A22" s="17" t="s">
        <v>20</v>
      </c>
      <c r="B22" s="16" t="s">
        <v>21</v>
      </c>
      <c r="C22" s="46">
        <f>C20/C21/12*1000</f>
        <v>158055.55555555556</v>
      </c>
      <c r="D22" s="46">
        <f t="shared" ref="D22:H22" si="5">D20/D21/12*1000</f>
        <v>88388.888888888905</v>
      </c>
      <c r="E22" s="46">
        <f t="shared" si="5"/>
        <v>88388.888888888905</v>
      </c>
      <c r="F22" s="46">
        <f t="shared" si="5"/>
        <v>168750</v>
      </c>
      <c r="G22" s="46">
        <f t="shared" si="5"/>
        <v>71687.5</v>
      </c>
      <c r="H22" s="46">
        <f t="shared" si="5"/>
        <v>71687.5</v>
      </c>
      <c r="I22" s="23"/>
      <c r="J22" s="53"/>
      <c r="K22" s="53"/>
      <c r="L22" s="53"/>
      <c r="M22" s="3"/>
    </row>
    <row r="23" spans="1:13" ht="15" customHeight="1">
      <c r="A23" s="12" t="s">
        <v>16</v>
      </c>
      <c r="B23" s="16" t="s">
        <v>2</v>
      </c>
      <c r="C23" s="45">
        <v>25989</v>
      </c>
      <c r="D23" s="45">
        <v>14240.6</v>
      </c>
      <c r="E23" s="45">
        <v>14240.6</v>
      </c>
      <c r="F23" s="45">
        <v>9944</v>
      </c>
      <c r="G23" s="45">
        <v>7270</v>
      </c>
      <c r="H23" s="45">
        <v>7270</v>
      </c>
      <c r="I23" s="23"/>
      <c r="J23" s="52"/>
      <c r="K23" s="52"/>
      <c r="L23" s="52"/>
      <c r="M23" s="3"/>
    </row>
    <row r="24" spans="1:13" ht="15" customHeight="1">
      <c r="A24" s="17" t="s">
        <v>4</v>
      </c>
      <c r="B24" s="19" t="s">
        <v>3</v>
      </c>
      <c r="C24" s="45">
        <v>36</v>
      </c>
      <c r="D24" s="45">
        <v>36</v>
      </c>
      <c r="E24" s="45">
        <v>36</v>
      </c>
      <c r="F24" s="45">
        <v>9</v>
      </c>
      <c r="G24" s="45">
        <v>9</v>
      </c>
      <c r="H24" s="45">
        <v>9</v>
      </c>
      <c r="I24" s="23"/>
      <c r="J24" s="52"/>
      <c r="K24" s="52"/>
      <c r="L24" s="52"/>
      <c r="M24" s="3"/>
    </row>
    <row r="25" spans="1:13" ht="15" customHeight="1">
      <c r="A25" s="17" t="s">
        <v>20</v>
      </c>
      <c r="B25" s="16" t="s">
        <v>21</v>
      </c>
      <c r="C25" s="46">
        <f>C23/C24/12*1000</f>
        <v>60159.722222222219</v>
      </c>
      <c r="D25" s="46">
        <f t="shared" ref="D25:H25" si="6">D23/D24/12*1000</f>
        <v>32964.351851851854</v>
      </c>
      <c r="E25" s="46">
        <f t="shared" si="6"/>
        <v>32964.351851851854</v>
      </c>
      <c r="F25" s="46">
        <f t="shared" si="6"/>
        <v>92074.074074074073</v>
      </c>
      <c r="G25" s="46">
        <f t="shared" si="6"/>
        <v>67314.814814814818</v>
      </c>
      <c r="H25" s="46">
        <f t="shared" si="6"/>
        <v>67314.814814814818</v>
      </c>
      <c r="I25" s="23"/>
      <c r="J25" s="53"/>
      <c r="K25" s="53"/>
      <c r="L25" s="53"/>
      <c r="M25" s="3"/>
    </row>
    <row r="26" spans="1:13" ht="15" customHeight="1">
      <c r="A26" s="39" t="s">
        <v>30</v>
      </c>
      <c r="B26" s="16" t="s">
        <v>2</v>
      </c>
      <c r="C26" s="45">
        <v>5777.2</v>
      </c>
      <c r="D26" s="45">
        <v>3023.2</v>
      </c>
      <c r="E26" s="45">
        <v>3023.2</v>
      </c>
      <c r="F26" s="45">
        <v>4316</v>
      </c>
      <c r="G26" s="45">
        <v>1613.7</v>
      </c>
      <c r="H26" s="45">
        <v>1613.7</v>
      </c>
      <c r="I26" s="23"/>
      <c r="J26" s="52"/>
      <c r="K26" s="52"/>
      <c r="L26" s="52"/>
      <c r="M26" s="3"/>
    </row>
    <row r="27" spans="1:13" ht="47.25" customHeight="1">
      <c r="A27" s="21" t="s">
        <v>31</v>
      </c>
      <c r="B27" s="16" t="s">
        <v>2</v>
      </c>
      <c r="C27" s="12">
        <v>4323.5</v>
      </c>
      <c r="D27" s="12">
        <v>2617.5</v>
      </c>
      <c r="E27" s="12">
        <v>2617.5</v>
      </c>
      <c r="F27" s="12">
        <v>245</v>
      </c>
      <c r="G27" s="12">
        <v>0</v>
      </c>
      <c r="H27" s="12">
        <v>0</v>
      </c>
      <c r="I27" s="23"/>
      <c r="J27" s="51"/>
      <c r="K27" s="51"/>
      <c r="L27" s="51"/>
      <c r="M27" s="3"/>
    </row>
    <row r="28" spans="1:13" ht="15" customHeight="1">
      <c r="A28" s="21" t="s">
        <v>32</v>
      </c>
      <c r="B28" s="16" t="s">
        <v>2</v>
      </c>
      <c r="C28" s="12"/>
      <c r="D28" s="12">
        <v>0</v>
      </c>
      <c r="E28" s="12">
        <v>0</v>
      </c>
      <c r="F28" s="12"/>
      <c r="G28" s="12">
        <v>0</v>
      </c>
      <c r="H28" s="12">
        <v>0</v>
      </c>
      <c r="I28" s="23"/>
      <c r="J28" s="3"/>
      <c r="K28" s="3"/>
      <c r="L28" s="3"/>
      <c r="M28" s="3"/>
    </row>
    <row r="29" spans="1:13" ht="40.5" customHeight="1">
      <c r="A29" s="21" t="s">
        <v>33</v>
      </c>
      <c r="B29" s="16" t="s">
        <v>2</v>
      </c>
      <c r="C29" s="12"/>
      <c r="D29" s="12"/>
      <c r="E29" s="12"/>
      <c r="F29" s="12"/>
      <c r="G29" s="12"/>
      <c r="H29" s="12"/>
      <c r="I29" s="3"/>
      <c r="J29" s="3"/>
      <c r="K29" s="3"/>
      <c r="L29" s="3"/>
      <c r="M29" s="3"/>
    </row>
    <row r="30" spans="1:13" ht="45" customHeight="1">
      <c r="A30" s="21" t="s">
        <v>34</v>
      </c>
      <c r="B30" s="16" t="s">
        <v>2</v>
      </c>
      <c r="C30" s="12">
        <f>C31+C32+C33+C34</f>
        <v>56143.6</v>
      </c>
      <c r="D30" s="12">
        <f t="shared" ref="D30:H30" si="7">D31+D32+D33+D34</f>
        <v>21340.6</v>
      </c>
      <c r="E30" s="12">
        <f t="shared" si="7"/>
        <v>21340.6</v>
      </c>
      <c r="F30" s="12">
        <f t="shared" si="7"/>
        <v>32962.199999999997</v>
      </c>
      <c r="G30" s="12">
        <f t="shared" si="7"/>
        <v>10781</v>
      </c>
      <c r="H30" s="12">
        <f t="shared" si="7"/>
        <v>10781</v>
      </c>
      <c r="I30" s="3"/>
      <c r="J30" s="3"/>
      <c r="K30" s="3"/>
      <c r="L30" s="3"/>
      <c r="M30" s="3"/>
    </row>
    <row r="31" spans="1:13" ht="15" customHeight="1">
      <c r="A31" s="12" t="s">
        <v>35</v>
      </c>
      <c r="B31" s="16" t="s">
        <v>2</v>
      </c>
      <c r="C31" s="12">
        <v>25033</v>
      </c>
      <c r="D31" s="12">
        <v>9911</v>
      </c>
      <c r="E31" s="12">
        <v>9911</v>
      </c>
      <c r="F31" s="12">
        <v>15294</v>
      </c>
      <c r="G31" s="12">
        <v>8064</v>
      </c>
      <c r="H31" s="12">
        <v>8064</v>
      </c>
    </row>
    <row r="32" spans="1:13" ht="15" customHeight="1">
      <c r="A32" s="12" t="s">
        <v>36</v>
      </c>
      <c r="B32" s="16" t="s">
        <v>2</v>
      </c>
      <c r="C32" s="12">
        <v>792</v>
      </c>
      <c r="D32" s="12">
        <v>792</v>
      </c>
      <c r="E32" s="12">
        <v>792</v>
      </c>
      <c r="F32" s="12">
        <v>0</v>
      </c>
      <c r="G32" s="12">
        <v>0</v>
      </c>
      <c r="H32" s="12">
        <v>0</v>
      </c>
    </row>
    <row r="33" spans="1:8" ht="15" customHeight="1">
      <c r="A33" s="12" t="s">
        <v>48</v>
      </c>
      <c r="B33" s="16" t="s">
        <v>2</v>
      </c>
      <c r="C33" s="12">
        <v>1100</v>
      </c>
      <c r="D33" s="12">
        <v>462</v>
      </c>
      <c r="E33" s="12">
        <v>462</v>
      </c>
      <c r="F33" s="12">
        <v>308</v>
      </c>
      <c r="G33" s="12">
        <v>90</v>
      </c>
      <c r="H33" s="12">
        <v>90</v>
      </c>
    </row>
    <row r="34" spans="1:8" ht="15" customHeight="1">
      <c r="A34" s="12" t="s">
        <v>50</v>
      </c>
      <c r="B34" s="16" t="s">
        <v>2</v>
      </c>
      <c r="C34" s="12">
        <v>29218.6</v>
      </c>
      <c r="D34" s="12">
        <v>10175.6</v>
      </c>
      <c r="E34" s="12">
        <v>10175.6</v>
      </c>
      <c r="F34" s="12">
        <v>17360.2</v>
      </c>
      <c r="G34" s="12">
        <v>2627</v>
      </c>
      <c r="H34" s="12">
        <v>2627</v>
      </c>
    </row>
    <row r="35" spans="1:8">
      <c r="C35" s="26"/>
      <c r="D35" s="26"/>
      <c r="E35" s="26"/>
      <c r="F35" s="26"/>
      <c r="G35" s="26"/>
      <c r="H35" s="26"/>
    </row>
    <row r="36" spans="1:8">
      <c r="A36" s="23" t="s">
        <v>64</v>
      </c>
      <c r="B36" s="24"/>
      <c r="C36" s="23"/>
      <c r="D36" s="23" t="s">
        <v>63</v>
      </c>
      <c r="E36" s="23"/>
    </row>
    <row r="37" spans="1:8">
      <c r="A37" s="23" t="s">
        <v>61</v>
      </c>
      <c r="B37" s="24"/>
      <c r="C37" s="23"/>
      <c r="D37" s="23" t="s">
        <v>60</v>
      </c>
      <c r="E37" s="23"/>
    </row>
  </sheetData>
  <mergeCells count="6">
    <mergeCell ref="F6:H6"/>
    <mergeCell ref="A2:E2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7"/>
  <sheetViews>
    <sheetView topLeftCell="A4" workbookViewId="0">
      <selection activeCell="F12" sqref="F12:H26"/>
    </sheetView>
  </sheetViews>
  <sheetFormatPr defaultColWidth="9.140625" defaultRowHeight="20.25"/>
  <cols>
    <col min="1" max="1" width="35" style="1" customWidth="1"/>
    <col min="2" max="2" width="6.140625" style="2" customWidth="1"/>
    <col min="3" max="3" width="7.140625" style="1" customWidth="1"/>
    <col min="4" max="4" width="7" style="1" customWidth="1"/>
    <col min="5" max="6" width="7.140625" style="1" customWidth="1"/>
    <col min="7" max="7" width="5" style="1" customWidth="1"/>
    <col min="8" max="8" width="7.140625" style="1" customWidth="1"/>
    <col min="9" max="9" width="13" style="1" customWidth="1"/>
    <col min="10" max="16384" width="9.140625" style="1"/>
  </cols>
  <sheetData>
    <row r="1" spans="1:13">
      <c r="A1" s="22" t="s">
        <v>10</v>
      </c>
      <c r="B1" s="22"/>
      <c r="C1" s="22"/>
      <c r="D1" s="22"/>
      <c r="E1" s="22"/>
      <c r="F1" s="5"/>
      <c r="G1" s="5"/>
      <c r="H1" s="5"/>
      <c r="I1" s="3"/>
    </row>
    <row r="2" spans="1:13">
      <c r="A2" s="65" t="s">
        <v>57</v>
      </c>
      <c r="B2" s="65"/>
      <c r="C2" s="65"/>
      <c r="D2" s="65"/>
      <c r="E2" s="65"/>
      <c r="F2" s="5"/>
      <c r="G2" s="5"/>
      <c r="H2" s="5"/>
      <c r="I2" s="3"/>
    </row>
    <row r="3" spans="1:13">
      <c r="A3" s="40" t="s">
        <v>58</v>
      </c>
      <c r="B3" s="40"/>
      <c r="C3" s="40"/>
      <c r="D3" s="40"/>
      <c r="E3" s="40"/>
      <c r="F3" s="5"/>
      <c r="G3" s="5"/>
      <c r="H3" s="5"/>
      <c r="I3" s="3"/>
    </row>
    <row r="4" spans="1:13" ht="15.75" customHeight="1">
      <c r="A4" s="66" t="s">
        <v>11</v>
      </c>
      <c r="B4" s="66"/>
      <c r="C4" s="66"/>
      <c r="D4" s="66"/>
      <c r="E4" s="66"/>
      <c r="F4" s="5"/>
      <c r="G4" s="5"/>
      <c r="H4" s="5"/>
      <c r="I4" s="3"/>
    </row>
    <row r="5" spans="1:13">
      <c r="A5" s="6"/>
      <c r="C5" s="5"/>
      <c r="D5" s="5"/>
      <c r="E5" s="5"/>
      <c r="F5" s="5"/>
      <c r="G5" s="5"/>
      <c r="H5" s="5"/>
      <c r="I5" s="3"/>
      <c r="J5" s="3"/>
      <c r="K5" s="3"/>
      <c r="L5" s="3"/>
      <c r="M5" s="3"/>
    </row>
    <row r="6" spans="1:13" ht="80.25" customHeight="1">
      <c r="A6" s="67" t="s">
        <v>22</v>
      </c>
      <c r="B6" s="68" t="s">
        <v>12</v>
      </c>
      <c r="C6" s="69" t="s">
        <v>25</v>
      </c>
      <c r="D6" s="70"/>
      <c r="E6" s="71"/>
      <c r="F6" s="69" t="s">
        <v>27</v>
      </c>
      <c r="G6" s="70"/>
      <c r="H6" s="71"/>
      <c r="I6" s="3"/>
      <c r="J6" s="3"/>
      <c r="K6" s="3"/>
      <c r="L6" s="3"/>
      <c r="M6" s="3"/>
    </row>
    <row r="7" spans="1:13" ht="54">
      <c r="A7" s="67"/>
      <c r="B7" s="68"/>
      <c r="C7" s="42" t="s">
        <v>13</v>
      </c>
      <c r="D7" s="42" t="s">
        <v>14</v>
      </c>
      <c r="E7" s="42" t="s">
        <v>55</v>
      </c>
      <c r="F7" s="42" t="s">
        <v>13</v>
      </c>
      <c r="G7" s="42" t="s">
        <v>14</v>
      </c>
      <c r="H7" s="41" t="s">
        <v>9</v>
      </c>
      <c r="I7" s="3"/>
      <c r="J7" s="3"/>
      <c r="K7" s="3"/>
      <c r="L7" s="3"/>
      <c r="M7" s="3"/>
    </row>
    <row r="8" spans="1:13" ht="15" customHeight="1">
      <c r="A8" s="15" t="s">
        <v>15</v>
      </c>
      <c r="B8" s="16" t="s">
        <v>5</v>
      </c>
      <c r="C8" s="12">
        <v>140</v>
      </c>
      <c r="D8" s="12">
        <v>140</v>
      </c>
      <c r="E8" s="12">
        <v>122</v>
      </c>
      <c r="F8" s="12">
        <v>70</v>
      </c>
      <c r="G8" s="12">
        <v>71</v>
      </c>
      <c r="H8" s="12">
        <v>71</v>
      </c>
      <c r="I8" s="3"/>
      <c r="J8" s="3"/>
      <c r="K8" s="3"/>
      <c r="L8" s="3"/>
      <c r="M8" s="3"/>
    </row>
    <row r="9" spans="1:13" ht="15" customHeight="1">
      <c r="A9" s="17" t="s">
        <v>17</v>
      </c>
      <c r="B9" s="16" t="s">
        <v>2</v>
      </c>
      <c r="C9" s="18">
        <f>(C10-C12-C26)/C8</f>
        <v>363.20357142857142</v>
      </c>
      <c r="D9" s="18">
        <f t="shared" ref="D9:H9" si="0">(D10-D12-D26)/D8</f>
        <v>111.48571428571428</v>
      </c>
      <c r="E9" s="18">
        <f t="shared" si="0"/>
        <v>127.93442622950819</v>
      </c>
      <c r="F9" s="18">
        <f t="shared" si="0"/>
        <v>474.38857142857137</v>
      </c>
      <c r="G9" s="18">
        <f t="shared" si="0"/>
        <v>95.492957746478879</v>
      </c>
      <c r="H9" s="18">
        <f t="shared" si="0"/>
        <v>95.492957746478879</v>
      </c>
      <c r="I9" s="3"/>
      <c r="J9" s="3"/>
      <c r="K9" s="3"/>
      <c r="L9" s="3"/>
      <c r="M9" s="3"/>
    </row>
    <row r="10" spans="1:13" ht="15" customHeight="1">
      <c r="A10" s="15" t="s">
        <v>6</v>
      </c>
      <c r="B10" s="16" t="s">
        <v>2</v>
      </c>
      <c r="C10" s="12">
        <f>C12+C26+C27+C28+C29+C30</f>
        <v>120203.5</v>
      </c>
      <c r="D10" s="12">
        <f t="shared" ref="D10:H10" si="1">D12+D26+D27+D28+D29+D30</f>
        <v>37237</v>
      </c>
      <c r="E10" s="12">
        <f t="shared" si="1"/>
        <v>37237</v>
      </c>
      <c r="F10" s="12">
        <f>F12+F26+F27+F28+F29+F30</f>
        <v>69226.2</v>
      </c>
      <c r="G10" s="12">
        <f t="shared" si="1"/>
        <v>18553</v>
      </c>
      <c r="H10" s="12">
        <f t="shared" si="1"/>
        <v>18553</v>
      </c>
      <c r="I10" s="26"/>
      <c r="J10" s="26"/>
      <c r="K10" s="26"/>
      <c r="L10" s="26"/>
      <c r="M10" s="3"/>
    </row>
    <row r="11" spans="1:13" ht="15" customHeight="1">
      <c r="A11" s="17" t="s">
        <v>0</v>
      </c>
      <c r="B11" s="17"/>
      <c r="C11" s="12"/>
      <c r="D11" s="12"/>
      <c r="E11" s="12"/>
      <c r="F11" s="12"/>
      <c r="G11" s="12"/>
      <c r="H11" s="12"/>
      <c r="I11" s="23"/>
      <c r="J11" s="3"/>
      <c r="K11" s="3"/>
      <c r="L11" s="3"/>
      <c r="M11" s="3"/>
    </row>
    <row r="12" spans="1:13" ht="15" customHeight="1">
      <c r="A12" s="15" t="s">
        <v>7</v>
      </c>
      <c r="B12" s="16" t="s">
        <v>2</v>
      </c>
      <c r="C12" s="45">
        <f t="shared" ref="C12:H12" si="2">C14+C17+C20+C23</f>
        <v>61435</v>
      </c>
      <c r="D12" s="45">
        <f t="shared" si="2"/>
        <v>19649</v>
      </c>
      <c r="E12" s="45">
        <f t="shared" si="2"/>
        <v>19649</v>
      </c>
      <c r="F12" s="45">
        <f t="shared" si="2"/>
        <v>31703</v>
      </c>
      <c r="G12" s="45">
        <f t="shared" si="2"/>
        <v>10694</v>
      </c>
      <c r="H12" s="45">
        <f t="shared" si="2"/>
        <v>10694</v>
      </c>
      <c r="I12" s="23"/>
      <c r="J12" s="3"/>
      <c r="K12" s="3"/>
      <c r="L12" s="3"/>
      <c r="M12" s="3"/>
    </row>
    <row r="13" spans="1:13" ht="15" customHeight="1">
      <c r="A13" s="17" t="s">
        <v>1</v>
      </c>
      <c r="B13" s="17"/>
      <c r="C13" s="45"/>
      <c r="D13" s="45"/>
      <c r="E13" s="45"/>
      <c r="F13" s="45"/>
      <c r="G13" s="45"/>
      <c r="H13" s="45"/>
      <c r="I13" s="23"/>
      <c r="J13" s="3"/>
      <c r="K13" s="3"/>
      <c r="L13" s="3"/>
      <c r="M13" s="3"/>
    </row>
    <row r="14" spans="1:13" ht="15" customHeight="1">
      <c r="A14" s="12" t="s">
        <v>8</v>
      </c>
      <c r="B14" s="16" t="s">
        <v>2</v>
      </c>
      <c r="C14" s="45">
        <v>5980</v>
      </c>
      <c r="D14" s="45">
        <v>1695</v>
      </c>
      <c r="E14" s="45">
        <v>1695</v>
      </c>
      <c r="F14" s="45">
        <v>3104</v>
      </c>
      <c r="G14" s="45">
        <v>1026</v>
      </c>
      <c r="H14" s="45">
        <v>1026</v>
      </c>
      <c r="I14" s="23"/>
      <c r="J14" s="3"/>
      <c r="K14" s="26"/>
      <c r="L14" s="3"/>
      <c r="M14" s="3"/>
    </row>
    <row r="15" spans="1:13" ht="15" customHeight="1">
      <c r="A15" s="17" t="s">
        <v>4</v>
      </c>
      <c r="B15" s="19" t="s">
        <v>3</v>
      </c>
      <c r="C15" s="45">
        <v>3</v>
      </c>
      <c r="D15" s="45">
        <v>3</v>
      </c>
      <c r="E15" s="45">
        <v>3</v>
      </c>
      <c r="F15" s="45">
        <v>2</v>
      </c>
      <c r="G15" s="45">
        <v>2</v>
      </c>
      <c r="H15" s="45">
        <v>2</v>
      </c>
      <c r="I15" s="23"/>
      <c r="J15" s="3"/>
      <c r="K15" s="26"/>
      <c r="L15" s="3"/>
      <c r="M15" s="3"/>
    </row>
    <row r="16" spans="1:13" ht="15" customHeight="1">
      <c r="A16" s="17" t="s">
        <v>20</v>
      </c>
      <c r="B16" s="16" t="s">
        <v>21</v>
      </c>
      <c r="C16" s="46">
        <f>C14/C15/12*1000</f>
        <v>166111.11111111112</v>
      </c>
      <c r="D16" s="46">
        <f t="shared" ref="D16:H16" si="3">D14/D15/12*1000</f>
        <v>47083.333333333336</v>
      </c>
      <c r="E16" s="46">
        <f t="shared" si="3"/>
        <v>47083.333333333336</v>
      </c>
      <c r="F16" s="46">
        <f t="shared" si="3"/>
        <v>129333.33333333334</v>
      </c>
      <c r="G16" s="46">
        <f t="shared" si="3"/>
        <v>42750</v>
      </c>
      <c r="H16" s="46">
        <f t="shared" si="3"/>
        <v>42750</v>
      </c>
      <c r="I16" s="23"/>
      <c r="J16" s="3"/>
      <c r="K16" s="26"/>
      <c r="L16" s="3"/>
      <c r="M16" s="3"/>
    </row>
    <row r="17" spans="1:13" ht="15" customHeight="1">
      <c r="A17" s="12" t="s">
        <v>18</v>
      </c>
      <c r="B17" s="16" t="s">
        <v>2</v>
      </c>
      <c r="C17" s="45">
        <v>13086</v>
      </c>
      <c r="D17" s="45">
        <v>3774</v>
      </c>
      <c r="E17" s="45">
        <v>3774</v>
      </c>
      <c r="F17" s="45">
        <v>8555</v>
      </c>
      <c r="G17" s="45">
        <v>2157</v>
      </c>
      <c r="H17" s="45">
        <v>2157</v>
      </c>
      <c r="I17" s="23"/>
      <c r="J17" s="3"/>
      <c r="K17" s="26"/>
      <c r="L17" s="3"/>
      <c r="M17" s="3"/>
    </row>
    <row r="18" spans="1:13" ht="15" customHeight="1">
      <c r="A18" s="17" t="s">
        <v>4</v>
      </c>
      <c r="B18" s="19" t="s">
        <v>3</v>
      </c>
      <c r="C18" s="45">
        <v>7</v>
      </c>
      <c r="D18" s="45">
        <v>7</v>
      </c>
      <c r="E18" s="45">
        <v>7</v>
      </c>
      <c r="F18" s="45">
        <v>6</v>
      </c>
      <c r="G18" s="45">
        <v>6</v>
      </c>
      <c r="H18" s="45">
        <v>6</v>
      </c>
      <c r="I18" s="23"/>
      <c r="J18" s="3"/>
      <c r="K18" s="26"/>
      <c r="L18" s="3"/>
      <c r="M18" s="3"/>
    </row>
    <row r="19" spans="1:13" ht="15" customHeight="1">
      <c r="A19" s="17" t="s">
        <v>20</v>
      </c>
      <c r="B19" s="16" t="s">
        <v>21</v>
      </c>
      <c r="C19" s="46">
        <f>C17/C18/12*1000</f>
        <v>155785.71428571429</v>
      </c>
      <c r="D19" s="46">
        <f t="shared" ref="D19:H19" si="4">D17/D18/12*1000</f>
        <v>44928.57142857142</v>
      </c>
      <c r="E19" s="46">
        <f t="shared" si="4"/>
        <v>44928.57142857142</v>
      </c>
      <c r="F19" s="46">
        <f t="shared" si="4"/>
        <v>118819.44444444444</v>
      </c>
      <c r="G19" s="46">
        <f t="shared" si="4"/>
        <v>29958.333333333332</v>
      </c>
      <c r="H19" s="46">
        <f t="shared" si="4"/>
        <v>29958.333333333332</v>
      </c>
      <c r="I19" s="23"/>
      <c r="J19" s="3"/>
      <c r="K19" s="26"/>
      <c r="L19" s="3"/>
      <c r="M19" s="3"/>
    </row>
    <row r="20" spans="1:13" ht="15" customHeight="1">
      <c r="A20" s="20" t="s">
        <v>19</v>
      </c>
      <c r="B20" s="16" t="s">
        <v>2</v>
      </c>
      <c r="C20" s="45">
        <v>11380</v>
      </c>
      <c r="D20" s="45">
        <v>3597</v>
      </c>
      <c r="E20" s="45">
        <v>3597</v>
      </c>
      <c r="F20" s="45">
        <v>7100</v>
      </c>
      <c r="G20" s="45">
        <v>2275</v>
      </c>
      <c r="H20" s="45">
        <v>2275</v>
      </c>
      <c r="I20" s="23"/>
      <c r="J20" s="3"/>
      <c r="K20" s="26"/>
      <c r="L20" s="3"/>
      <c r="M20" s="3"/>
    </row>
    <row r="21" spans="1:13" ht="15" customHeight="1">
      <c r="A21" s="17" t="s">
        <v>4</v>
      </c>
      <c r="B21" s="19" t="s">
        <v>3</v>
      </c>
      <c r="C21" s="45">
        <v>6</v>
      </c>
      <c r="D21" s="45">
        <v>6</v>
      </c>
      <c r="E21" s="45">
        <v>6</v>
      </c>
      <c r="F21" s="45">
        <v>4</v>
      </c>
      <c r="G21" s="45">
        <v>4</v>
      </c>
      <c r="H21" s="45">
        <v>4</v>
      </c>
      <c r="I21" s="23"/>
      <c r="J21" s="3"/>
      <c r="K21" s="26"/>
      <c r="L21" s="3"/>
      <c r="M21" s="3"/>
    </row>
    <row r="22" spans="1:13" ht="15" customHeight="1">
      <c r="A22" s="17" t="s">
        <v>20</v>
      </c>
      <c r="B22" s="16" t="s">
        <v>21</v>
      </c>
      <c r="C22" s="46">
        <f>C20/C21/12*1000</f>
        <v>158055.55555555556</v>
      </c>
      <c r="D22" s="46">
        <f t="shared" ref="D22:H22" si="5">D20/D21/12*1000</f>
        <v>49958.333333333336</v>
      </c>
      <c r="E22" s="46">
        <f t="shared" si="5"/>
        <v>49958.333333333336</v>
      </c>
      <c r="F22" s="46">
        <f t="shared" si="5"/>
        <v>147916.66666666666</v>
      </c>
      <c r="G22" s="46">
        <f t="shared" si="5"/>
        <v>47395.833333333336</v>
      </c>
      <c r="H22" s="46">
        <f t="shared" si="5"/>
        <v>47395.833333333336</v>
      </c>
      <c r="I22" s="23"/>
      <c r="J22" s="3"/>
      <c r="K22" s="26"/>
      <c r="L22" s="3"/>
      <c r="M22" s="3"/>
    </row>
    <row r="23" spans="1:13" ht="15" customHeight="1">
      <c r="A23" s="12" t="s">
        <v>16</v>
      </c>
      <c r="B23" s="16" t="s">
        <v>2</v>
      </c>
      <c r="C23" s="45">
        <v>30989</v>
      </c>
      <c r="D23" s="45">
        <v>10583</v>
      </c>
      <c r="E23" s="45">
        <v>10583</v>
      </c>
      <c r="F23" s="45">
        <v>12944</v>
      </c>
      <c r="G23" s="45">
        <v>5236</v>
      </c>
      <c r="H23" s="45">
        <v>5236</v>
      </c>
      <c r="I23" s="23"/>
      <c r="J23" s="3"/>
      <c r="K23" s="26"/>
      <c r="L23" s="3"/>
      <c r="M23" s="3"/>
    </row>
    <row r="24" spans="1:13" ht="15" customHeight="1">
      <c r="A24" s="17" t="s">
        <v>4</v>
      </c>
      <c r="B24" s="19" t="s">
        <v>3</v>
      </c>
      <c r="C24" s="45">
        <v>36</v>
      </c>
      <c r="D24" s="45">
        <v>36</v>
      </c>
      <c r="E24" s="45">
        <v>36</v>
      </c>
      <c r="F24" s="45">
        <v>9</v>
      </c>
      <c r="G24" s="45">
        <v>9</v>
      </c>
      <c r="H24" s="45">
        <v>9</v>
      </c>
      <c r="I24" s="23"/>
      <c r="J24" s="3"/>
      <c r="K24" s="3"/>
      <c r="L24" s="3"/>
      <c r="M24" s="3"/>
    </row>
    <row r="25" spans="1:13" ht="15" customHeight="1">
      <c r="A25" s="17" t="s">
        <v>20</v>
      </c>
      <c r="B25" s="16" t="s">
        <v>21</v>
      </c>
      <c r="C25" s="46">
        <f>C23/C24/12*1000</f>
        <v>71733.796296296292</v>
      </c>
      <c r="D25" s="46">
        <f t="shared" ref="D25:H25" si="6">D23/D24/12*1000</f>
        <v>24497.685185185186</v>
      </c>
      <c r="E25" s="46">
        <f t="shared" si="6"/>
        <v>24497.685185185186</v>
      </c>
      <c r="F25" s="46">
        <f t="shared" si="6"/>
        <v>119851.85185185185</v>
      </c>
      <c r="G25" s="46">
        <f t="shared" si="6"/>
        <v>48481.481481481489</v>
      </c>
      <c r="H25" s="46">
        <f t="shared" si="6"/>
        <v>48481.481481481489</v>
      </c>
      <c r="I25" s="23"/>
      <c r="J25" s="3"/>
      <c r="K25" s="3"/>
      <c r="L25" s="3"/>
      <c r="M25" s="3"/>
    </row>
    <row r="26" spans="1:13" ht="15" customHeight="1">
      <c r="A26" s="39" t="s">
        <v>30</v>
      </c>
      <c r="B26" s="16" t="s">
        <v>2</v>
      </c>
      <c r="C26" s="45">
        <v>7920</v>
      </c>
      <c r="D26" s="45">
        <v>1980</v>
      </c>
      <c r="E26" s="45">
        <v>1980</v>
      </c>
      <c r="F26" s="45">
        <v>4316</v>
      </c>
      <c r="G26" s="45">
        <v>1079</v>
      </c>
      <c r="H26" s="45">
        <v>1079</v>
      </c>
      <c r="I26" s="23"/>
      <c r="J26" s="3"/>
      <c r="K26" s="3"/>
      <c r="L26" s="3"/>
      <c r="M26" s="3"/>
    </row>
    <row r="27" spans="1:13" ht="47.25" customHeight="1">
      <c r="A27" s="21" t="s">
        <v>31</v>
      </c>
      <c r="B27" s="16" t="s">
        <v>2</v>
      </c>
      <c r="C27" s="12">
        <v>4323.5</v>
      </c>
      <c r="D27" s="12">
        <v>1887</v>
      </c>
      <c r="E27" s="12">
        <v>1887</v>
      </c>
      <c r="F27" s="12">
        <v>245</v>
      </c>
      <c r="G27" s="12">
        <v>0</v>
      </c>
      <c r="H27" s="12">
        <v>0</v>
      </c>
      <c r="I27" s="23"/>
      <c r="J27" s="3"/>
      <c r="K27" s="3"/>
      <c r="L27" s="3"/>
      <c r="M27" s="3"/>
    </row>
    <row r="28" spans="1:13" ht="15" customHeight="1">
      <c r="A28" s="21" t="s">
        <v>32</v>
      </c>
      <c r="B28" s="16" t="s">
        <v>2</v>
      </c>
      <c r="C28" s="12"/>
      <c r="D28" s="12">
        <v>0</v>
      </c>
      <c r="E28" s="12">
        <v>0</v>
      </c>
      <c r="F28" s="12"/>
      <c r="G28" s="12">
        <v>0</v>
      </c>
      <c r="H28" s="12">
        <v>0</v>
      </c>
      <c r="I28" s="23"/>
      <c r="J28" s="3"/>
      <c r="K28" s="3"/>
      <c r="L28" s="3"/>
      <c r="M28" s="3"/>
    </row>
    <row r="29" spans="1:13" ht="40.5" customHeight="1">
      <c r="A29" s="21" t="s">
        <v>33</v>
      </c>
      <c r="B29" s="16" t="s">
        <v>2</v>
      </c>
      <c r="C29" s="12"/>
      <c r="D29" s="12"/>
      <c r="E29" s="12"/>
      <c r="F29" s="12"/>
      <c r="G29" s="12"/>
      <c r="H29" s="12"/>
      <c r="I29" s="3"/>
      <c r="J29" s="3"/>
      <c r="K29" s="3"/>
      <c r="L29" s="3"/>
      <c r="M29" s="3"/>
    </row>
    <row r="30" spans="1:13" ht="45" customHeight="1">
      <c r="A30" s="21" t="s">
        <v>34</v>
      </c>
      <c r="B30" s="16" t="s">
        <v>2</v>
      </c>
      <c r="C30" s="12">
        <f>C31+C32+C33+C34</f>
        <v>46525</v>
      </c>
      <c r="D30" s="12">
        <f t="shared" ref="D30:H30" si="7">D31+D32+D33+D34</f>
        <v>13721</v>
      </c>
      <c r="E30" s="12">
        <f t="shared" si="7"/>
        <v>13721</v>
      </c>
      <c r="F30" s="12">
        <f t="shared" si="7"/>
        <v>32962.199999999997</v>
      </c>
      <c r="G30" s="12">
        <f t="shared" si="7"/>
        <v>6780</v>
      </c>
      <c r="H30" s="12">
        <f t="shared" si="7"/>
        <v>6780</v>
      </c>
      <c r="I30" s="3"/>
      <c r="J30" s="3"/>
      <c r="K30" s="3"/>
      <c r="L30" s="3"/>
      <c r="M30" s="3"/>
    </row>
    <row r="31" spans="1:13" ht="15" customHeight="1">
      <c r="A31" s="12" t="s">
        <v>35</v>
      </c>
      <c r="B31" s="16" t="s">
        <v>2</v>
      </c>
      <c r="C31" s="12">
        <v>23029</v>
      </c>
      <c r="D31" s="12">
        <v>5903</v>
      </c>
      <c r="E31" s="12">
        <v>5903</v>
      </c>
      <c r="F31" s="12">
        <v>15294</v>
      </c>
      <c r="G31" s="12">
        <v>4838</v>
      </c>
      <c r="H31" s="12">
        <v>4838</v>
      </c>
    </row>
    <row r="32" spans="1:13" ht="15" customHeight="1">
      <c r="A32" s="12" t="s">
        <v>36</v>
      </c>
      <c r="B32" s="16" t="s">
        <v>2</v>
      </c>
      <c r="C32" s="12">
        <v>792</v>
      </c>
      <c r="D32" s="12"/>
      <c r="E32" s="12"/>
      <c r="F32" s="12">
        <v>0</v>
      </c>
      <c r="G32" s="12">
        <v>0</v>
      </c>
      <c r="H32" s="12">
        <v>0</v>
      </c>
    </row>
    <row r="33" spans="1:8" ht="15" customHeight="1">
      <c r="A33" s="12" t="s">
        <v>48</v>
      </c>
      <c r="B33" s="16" t="s">
        <v>2</v>
      </c>
      <c r="C33" s="12">
        <v>1100</v>
      </c>
      <c r="D33" s="12">
        <v>462</v>
      </c>
      <c r="E33" s="12">
        <v>462</v>
      </c>
      <c r="F33" s="12">
        <v>308</v>
      </c>
      <c r="G33" s="12">
        <v>90</v>
      </c>
      <c r="H33" s="12">
        <v>90</v>
      </c>
    </row>
    <row r="34" spans="1:8" ht="15" customHeight="1">
      <c r="A34" s="12" t="s">
        <v>50</v>
      </c>
      <c r="B34" s="16" t="s">
        <v>2</v>
      </c>
      <c r="C34" s="12">
        <v>21604</v>
      </c>
      <c r="D34" s="12">
        <v>7356</v>
      </c>
      <c r="E34" s="12">
        <v>7356</v>
      </c>
      <c r="F34" s="12">
        <v>17360.2</v>
      </c>
      <c r="G34" s="12">
        <v>1852</v>
      </c>
      <c r="H34" s="12">
        <v>1852</v>
      </c>
    </row>
    <row r="35" spans="1:8">
      <c r="C35" s="26"/>
      <c r="D35" s="26"/>
      <c r="E35" s="26"/>
      <c r="F35" s="26"/>
      <c r="G35" s="26"/>
      <c r="H35" s="26"/>
    </row>
    <row r="36" spans="1:8">
      <c r="A36" s="23" t="s">
        <v>56</v>
      </c>
      <c r="B36" s="24"/>
      <c r="C36" s="23"/>
      <c r="D36" s="23" t="s">
        <v>43</v>
      </c>
      <c r="E36" s="23"/>
    </row>
    <row r="37" spans="1:8">
      <c r="A37" s="23" t="s">
        <v>61</v>
      </c>
      <c r="B37" s="24"/>
      <c r="C37" s="23"/>
      <c r="D37" s="23" t="s">
        <v>60</v>
      </c>
      <c r="E37" s="23"/>
    </row>
  </sheetData>
  <mergeCells count="6">
    <mergeCell ref="F6:H6"/>
    <mergeCell ref="A2:E2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7"/>
  <sheetViews>
    <sheetView topLeftCell="A19" workbookViewId="0">
      <selection activeCell="C30" sqref="C30"/>
    </sheetView>
  </sheetViews>
  <sheetFormatPr defaultColWidth="9.140625" defaultRowHeight="20.25"/>
  <cols>
    <col min="1" max="1" width="35" style="1" customWidth="1"/>
    <col min="2" max="2" width="6.140625" style="2" customWidth="1"/>
    <col min="3" max="3" width="7.140625" style="1" customWidth="1"/>
    <col min="4" max="4" width="7" style="1" customWidth="1"/>
    <col min="5" max="5" width="7.140625" style="1" customWidth="1"/>
    <col min="6" max="8" width="5.7109375" style="1" customWidth="1"/>
    <col min="9" max="9" width="5.85546875" style="1" customWidth="1"/>
    <col min="10" max="10" width="4.28515625" style="1" customWidth="1"/>
    <col min="11" max="11" width="6.140625" style="1" customWidth="1"/>
    <col min="12" max="12" width="7.140625" style="1" customWidth="1"/>
    <col min="13" max="13" width="5" style="1" customWidth="1"/>
    <col min="14" max="14" width="7.140625" style="1" customWidth="1"/>
    <col min="15" max="15" width="13" style="1" customWidth="1"/>
    <col min="16" max="16384" width="9.140625" style="1"/>
  </cols>
  <sheetData>
    <row r="1" spans="1:19">
      <c r="A1" s="22" t="s">
        <v>10</v>
      </c>
      <c r="B1" s="22"/>
      <c r="C1" s="22"/>
      <c r="D1" s="22"/>
      <c r="E1" s="22"/>
      <c r="F1" s="22"/>
      <c r="G1" s="22"/>
      <c r="H1" s="22"/>
      <c r="I1" s="35"/>
      <c r="J1" s="35"/>
      <c r="K1" s="35"/>
      <c r="L1" s="5"/>
      <c r="M1" s="5"/>
      <c r="N1" s="5"/>
      <c r="O1" s="3"/>
    </row>
    <row r="2" spans="1:19">
      <c r="A2" s="65" t="s">
        <v>54</v>
      </c>
      <c r="B2" s="65"/>
      <c r="C2" s="65"/>
      <c r="D2" s="65"/>
      <c r="E2" s="65"/>
      <c r="F2" s="36"/>
      <c r="G2" s="36"/>
      <c r="H2" s="36"/>
      <c r="I2" s="35"/>
      <c r="J2" s="35"/>
      <c r="K2" s="35"/>
      <c r="L2" s="5"/>
      <c r="M2" s="5"/>
      <c r="N2" s="5"/>
      <c r="O2" s="3"/>
    </row>
    <row r="3" spans="1:19">
      <c r="A3" s="40" t="s">
        <v>24</v>
      </c>
      <c r="B3" s="40"/>
      <c r="C3" s="40"/>
      <c r="D3" s="40"/>
      <c r="E3" s="40"/>
      <c r="F3" s="10"/>
      <c r="G3" s="10"/>
      <c r="H3" s="10"/>
      <c r="I3" s="10"/>
      <c r="J3" s="10"/>
      <c r="K3" s="10"/>
      <c r="L3" s="5"/>
      <c r="M3" s="5"/>
      <c r="N3" s="5"/>
      <c r="O3" s="3"/>
    </row>
    <row r="4" spans="1:19" ht="15.75" customHeight="1">
      <c r="A4" s="66" t="s">
        <v>11</v>
      </c>
      <c r="B4" s="66"/>
      <c r="C4" s="66"/>
      <c r="D4" s="66"/>
      <c r="E4" s="66"/>
      <c r="F4" s="11"/>
      <c r="G4" s="11"/>
      <c r="H4" s="11"/>
      <c r="I4" s="11"/>
      <c r="J4" s="11"/>
      <c r="K4" s="11"/>
      <c r="L4" s="5"/>
      <c r="M4" s="5"/>
      <c r="N4" s="5"/>
      <c r="O4" s="3"/>
    </row>
    <row r="5" spans="1:19">
      <c r="A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"/>
      <c r="P5" s="3"/>
      <c r="Q5" s="3"/>
      <c r="R5" s="3"/>
      <c r="S5" s="3"/>
    </row>
    <row r="6" spans="1:19" ht="80.25" customHeight="1">
      <c r="A6" s="67" t="s">
        <v>22</v>
      </c>
      <c r="B6" s="68" t="s">
        <v>12</v>
      </c>
      <c r="C6" s="69" t="s">
        <v>25</v>
      </c>
      <c r="D6" s="70"/>
      <c r="E6" s="71"/>
      <c r="F6" s="69" t="s">
        <v>29</v>
      </c>
      <c r="G6" s="70"/>
      <c r="H6" s="71"/>
      <c r="I6" s="69" t="s">
        <v>47</v>
      </c>
      <c r="J6" s="70"/>
      <c r="K6" s="71"/>
      <c r="L6" s="69" t="s">
        <v>27</v>
      </c>
      <c r="M6" s="70"/>
      <c r="N6" s="71"/>
      <c r="O6" s="3"/>
      <c r="P6" s="3"/>
      <c r="Q6" s="3"/>
      <c r="R6" s="3"/>
      <c r="S6" s="3"/>
    </row>
    <row r="7" spans="1:19" ht="54">
      <c r="A7" s="67"/>
      <c r="B7" s="68"/>
      <c r="C7" s="38" t="s">
        <v>13</v>
      </c>
      <c r="D7" s="38" t="s">
        <v>14</v>
      </c>
      <c r="E7" s="38" t="s">
        <v>55</v>
      </c>
      <c r="F7" s="38" t="s">
        <v>13</v>
      </c>
      <c r="G7" s="38" t="s">
        <v>14</v>
      </c>
      <c r="H7" s="38" t="s">
        <v>55</v>
      </c>
      <c r="I7" s="38" t="s">
        <v>13</v>
      </c>
      <c r="J7" s="38" t="s">
        <v>14</v>
      </c>
      <c r="K7" s="37" t="s">
        <v>9</v>
      </c>
      <c r="L7" s="38" t="s">
        <v>13</v>
      </c>
      <c r="M7" s="38" t="s">
        <v>14</v>
      </c>
      <c r="N7" s="37" t="s">
        <v>9</v>
      </c>
      <c r="O7" s="3"/>
      <c r="P7" s="3"/>
      <c r="Q7" s="3"/>
      <c r="R7" s="3"/>
      <c r="S7" s="3"/>
    </row>
    <row r="8" spans="1:19" ht="15" customHeight="1">
      <c r="A8" s="15" t="s">
        <v>15</v>
      </c>
      <c r="B8" s="16" t="s">
        <v>5</v>
      </c>
      <c r="C8" s="12">
        <v>145</v>
      </c>
      <c r="D8" s="12">
        <v>141</v>
      </c>
      <c r="E8" s="12">
        <v>141</v>
      </c>
      <c r="F8" s="12"/>
      <c r="G8" s="12"/>
      <c r="H8" s="12"/>
      <c r="I8" s="12"/>
      <c r="J8" s="12"/>
      <c r="K8" s="12"/>
      <c r="L8" s="12">
        <v>65</v>
      </c>
      <c r="M8" s="12">
        <v>77</v>
      </c>
      <c r="N8" s="12">
        <v>77</v>
      </c>
      <c r="O8" s="3"/>
      <c r="P8" s="3"/>
      <c r="Q8" s="3"/>
      <c r="R8" s="3"/>
      <c r="S8" s="3"/>
    </row>
    <row r="9" spans="1:19" ht="15" customHeight="1">
      <c r="A9" s="17" t="s">
        <v>17</v>
      </c>
      <c r="B9" s="16" t="s">
        <v>2</v>
      </c>
      <c r="C9" s="18">
        <f>(C10-C12-C26)/C8</f>
        <v>293.54482758620691</v>
      </c>
      <c r="D9" s="18">
        <f t="shared" ref="D9:E9" si="0">(D10-D12-D26)/D8</f>
        <v>342.94184397163122</v>
      </c>
      <c r="E9" s="18">
        <f t="shared" si="0"/>
        <v>342.94184397163122</v>
      </c>
      <c r="F9" s="18"/>
      <c r="G9" s="18"/>
      <c r="H9" s="18"/>
      <c r="I9" s="12"/>
      <c r="J9" s="12"/>
      <c r="K9" s="12"/>
      <c r="L9" s="18">
        <f t="shared" ref="L9:N9" si="1">(L10-L12-L26)/L8</f>
        <v>477.55384615384617</v>
      </c>
      <c r="M9" s="18">
        <f t="shared" si="1"/>
        <v>383.0779220779221</v>
      </c>
      <c r="N9" s="18">
        <f t="shared" si="1"/>
        <v>383.0779220779221</v>
      </c>
      <c r="O9" s="3"/>
      <c r="P9" s="3"/>
      <c r="Q9" s="3"/>
      <c r="R9" s="3"/>
      <c r="S9" s="3"/>
    </row>
    <row r="10" spans="1:19" ht="15" customHeight="1">
      <c r="A10" s="15" t="s">
        <v>6</v>
      </c>
      <c r="B10" s="16" t="s">
        <v>2</v>
      </c>
      <c r="C10" s="12">
        <f t="shared" ref="C10:N10" si="2">C12+C26+C27+C28+C29+C30</f>
        <v>123298</v>
      </c>
      <c r="D10" s="12">
        <f t="shared" si="2"/>
        <v>123297.8</v>
      </c>
      <c r="E10" s="12">
        <f t="shared" si="2"/>
        <v>123297.8</v>
      </c>
      <c r="F10" s="12">
        <f t="shared" si="2"/>
        <v>1005</v>
      </c>
      <c r="G10" s="12">
        <f t="shared" si="2"/>
        <v>1005</v>
      </c>
      <c r="H10" s="12">
        <f t="shared" si="2"/>
        <v>1005</v>
      </c>
      <c r="I10" s="12">
        <f t="shared" si="2"/>
        <v>3756</v>
      </c>
      <c r="J10" s="12">
        <f t="shared" si="2"/>
        <v>3756</v>
      </c>
      <c r="K10" s="12">
        <f t="shared" si="2"/>
        <v>3756</v>
      </c>
      <c r="L10" s="12">
        <f t="shared" si="2"/>
        <v>40786</v>
      </c>
      <c r="M10" s="12">
        <f t="shared" si="2"/>
        <v>40786</v>
      </c>
      <c r="N10" s="12">
        <f t="shared" si="2"/>
        <v>40786</v>
      </c>
      <c r="O10" s="26"/>
      <c r="P10" s="26"/>
      <c r="Q10" s="26"/>
      <c r="R10" s="26"/>
      <c r="S10" s="3"/>
    </row>
    <row r="11" spans="1:19" ht="15" customHeight="1">
      <c r="A11" s="17" t="s">
        <v>0</v>
      </c>
      <c r="B11" s="17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3"/>
      <c r="R11" s="3"/>
      <c r="S11" s="3"/>
    </row>
    <row r="12" spans="1:19" ht="15" customHeight="1">
      <c r="A12" s="15" t="s">
        <v>7</v>
      </c>
      <c r="B12" s="16" t="s">
        <v>2</v>
      </c>
      <c r="C12" s="12">
        <f>C14+C17+C20+C23</f>
        <v>73739</v>
      </c>
      <c r="D12" s="12">
        <f>D14+D17+D20+D23</f>
        <v>68328</v>
      </c>
      <c r="E12" s="12">
        <f>E14+E17+E20+E23</f>
        <v>68328</v>
      </c>
      <c r="F12" s="12"/>
      <c r="G12" s="12"/>
      <c r="H12" s="12"/>
      <c r="I12" s="12"/>
      <c r="J12" s="12"/>
      <c r="K12" s="12"/>
      <c r="L12" s="12">
        <f>L14+L17+L20+L23</f>
        <v>8733</v>
      </c>
      <c r="M12" s="12">
        <f>M14+M17+M20+M23</f>
        <v>10277</v>
      </c>
      <c r="N12" s="12">
        <f>N14+N17+N20+N23</f>
        <v>10277</v>
      </c>
      <c r="O12" s="3"/>
      <c r="P12" s="3"/>
      <c r="Q12" s="3"/>
      <c r="R12" s="3"/>
      <c r="S12" s="3"/>
    </row>
    <row r="13" spans="1:19" ht="15" customHeight="1">
      <c r="A13" s="17" t="s">
        <v>1</v>
      </c>
      <c r="B13" s="17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3"/>
      <c r="P13" s="3"/>
      <c r="Q13" s="3"/>
      <c r="R13" s="3"/>
      <c r="S13" s="3"/>
    </row>
    <row r="14" spans="1:19" ht="15" customHeight="1">
      <c r="A14" s="12" t="s">
        <v>8</v>
      </c>
      <c r="B14" s="16" t="s">
        <v>2</v>
      </c>
      <c r="C14" s="12">
        <v>9854</v>
      </c>
      <c r="D14" s="12">
        <v>8796</v>
      </c>
      <c r="E14" s="12">
        <v>8796</v>
      </c>
      <c r="F14" s="12"/>
      <c r="G14" s="12"/>
      <c r="H14" s="12"/>
      <c r="I14" s="12"/>
      <c r="J14" s="12"/>
      <c r="K14" s="12"/>
      <c r="L14" s="12"/>
      <c r="M14" s="12"/>
      <c r="N14" s="12"/>
      <c r="O14" s="3"/>
      <c r="P14" s="3"/>
      <c r="Q14" s="3"/>
      <c r="R14" s="3"/>
      <c r="S14" s="3"/>
    </row>
    <row r="15" spans="1:19" ht="15" customHeight="1">
      <c r="A15" s="17" t="s">
        <v>4</v>
      </c>
      <c r="B15" s="19" t="s">
        <v>3</v>
      </c>
      <c r="C15" s="12">
        <v>5</v>
      </c>
      <c r="D15" s="12">
        <v>5</v>
      </c>
      <c r="E15" s="12">
        <v>5</v>
      </c>
      <c r="F15" s="12"/>
      <c r="G15" s="12"/>
      <c r="H15" s="12"/>
      <c r="I15" s="12"/>
      <c r="J15" s="12"/>
      <c r="K15" s="12"/>
      <c r="L15" s="12"/>
      <c r="M15" s="12"/>
      <c r="N15" s="12"/>
      <c r="O15" s="3"/>
      <c r="P15" s="3"/>
      <c r="Q15" s="3"/>
      <c r="R15" s="3"/>
      <c r="S15" s="3"/>
    </row>
    <row r="16" spans="1:19" ht="15" customHeight="1">
      <c r="A16" s="17" t="s">
        <v>20</v>
      </c>
      <c r="B16" s="16" t="s">
        <v>21</v>
      </c>
      <c r="C16" s="34">
        <f>C14/C15/12*1000</f>
        <v>164233.33333333331</v>
      </c>
      <c r="D16" s="34">
        <f t="shared" ref="D16:E16" si="3">D14/D15/12*1000</f>
        <v>146600</v>
      </c>
      <c r="E16" s="34">
        <f t="shared" si="3"/>
        <v>146600</v>
      </c>
      <c r="F16" s="34"/>
      <c r="G16" s="34"/>
      <c r="H16" s="34"/>
      <c r="I16" s="12"/>
      <c r="J16" s="12"/>
      <c r="K16" s="12"/>
      <c r="L16" s="12"/>
      <c r="M16" s="12"/>
      <c r="N16" s="12"/>
      <c r="O16" s="3"/>
      <c r="P16" s="3"/>
      <c r="Q16" s="3"/>
      <c r="R16" s="3"/>
      <c r="S16" s="3"/>
    </row>
    <row r="17" spans="1:19" ht="15" customHeight="1">
      <c r="A17" s="12" t="s">
        <v>18</v>
      </c>
      <c r="B17" s="16" t="s">
        <v>2</v>
      </c>
      <c r="C17" s="12">
        <v>14747</v>
      </c>
      <c r="D17" s="12">
        <v>12662</v>
      </c>
      <c r="E17" s="12">
        <v>12662</v>
      </c>
      <c r="F17" s="12"/>
      <c r="G17" s="12"/>
      <c r="H17" s="12"/>
      <c r="I17" s="12"/>
      <c r="J17" s="12"/>
      <c r="K17" s="12"/>
      <c r="L17" s="12">
        <v>4473</v>
      </c>
      <c r="M17" s="12">
        <v>5912</v>
      </c>
      <c r="N17" s="12">
        <v>5912</v>
      </c>
      <c r="O17" s="3"/>
      <c r="P17" s="3"/>
      <c r="Q17" s="3"/>
      <c r="R17" s="3"/>
      <c r="S17" s="3"/>
    </row>
    <row r="18" spans="1:19" ht="15" customHeight="1">
      <c r="A18" s="17" t="s">
        <v>4</v>
      </c>
      <c r="B18" s="19" t="s">
        <v>3</v>
      </c>
      <c r="C18" s="12">
        <v>9</v>
      </c>
      <c r="D18" s="12">
        <v>9</v>
      </c>
      <c r="E18" s="12">
        <v>9</v>
      </c>
      <c r="F18" s="12"/>
      <c r="G18" s="12"/>
      <c r="H18" s="12"/>
      <c r="I18" s="12"/>
      <c r="J18" s="12"/>
      <c r="K18" s="12"/>
      <c r="L18" s="12">
        <v>4</v>
      </c>
      <c r="M18" s="12">
        <v>4</v>
      </c>
      <c r="N18" s="12">
        <v>4</v>
      </c>
      <c r="O18" s="3"/>
      <c r="P18" s="3"/>
      <c r="Q18" s="3"/>
      <c r="R18" s="3"/>
      <c r="S18" s="3"/>
    </row>
    <row r="19" spans="1:19" ht="15" customHeight="1">
      <c r="A19" s="17" t="s">
        <v>20</v>
      </c>
      <c r="B19" s="16" t="s">
        <v>21</v>
      </c>
      <c r="C19" s="34">
        <f>C17/C18/12*1000</f>
        <v>136546.29629629629</v>
      </c>
      <c r="D19" s="34">
        <f t="shared" ref="D19:E19" si="4">D17/D18/12*1000</f>
        <v>117240.74074074074</v>
      </c>
      <c r="E19" s="34">
        <f t="shared" si="4"/>
        <v>117240.74074074074</v>
      </c>
      <c r="F19" s="34"/>
      <c r="G19" s="34"/>
      <c r="H19" s="34"/>
      <c r="I19" s="12"/>
      <c r="J19" s="12"/>
      <c r="K19" s="12"/>
      <c r="L19" s="34">
        <f t="shared" ref="L19:N19" si="5">L17/L18/12*1000</f>
        <v>93187.5</v>
      </c>
      <c r="M19" s="34">
        <f t="shared" si="5"/>
        <v>123166.66666666667</v>
      </c>
      <c r="N19" s="34">
        <f t="shared" si="5"/>
        <v>123166.66666666667</v>
      </c>
      <c r="O19" s="3"/>
      <c r="P19" s="3"/>
      <c r="Q19" s="3"/>
      <c r="R19" s="3"/>
      <c r="S19" s="3"/>
    </row>
    <row r="20" spans="1:19" ht="15" customHeight="1">
      <c r="A20" s="20" t="s">
        <v>19</v>
      </c>
      <c r="B20" s="16" t="s">
        <v>2</v>
      </c>
      <c r="C20" s="12">
        <v>15254</v>
      </c>
      <c r="D20" s="12">
        <v>15302</v>
      </c>
      <c r="E20" s="12">
        <v>15302</v>
      </c>
      <c r="F20" s="12"/>
      <c r="G20" s="12"/>
      <c r="H20" s="12"/>
      <c r="I20" s="12"/>
      <c r="J20" s="12"/>
      <c r="K20" s="12"/>
      <c r="L20" s="12">
        <v>4260</v>
      </c>
      <c r="M20" s="12">
        <v>4365</v>
      </c>
      <c r="N20" s="12">
        <v>4365</v>
      </c>
      <c r="O20" s="3"/>
      <c r="P20" s="3"/>
      <c r="Q20" s="3"/>
      <c r="R20" s="3"/>
      <c r="S20" s="3"/>
    </row>
    <row r="21" spans="1:19" ht="15" customHeight="1">
      <c r="A21" s="17" t="s">
        <v>4</v>
      </c>
      <c r="B21" s="19" t="s">
        <v>3</v>
      </c>
      <c r="C21" s="12">
        <v>11</v>
      </c>
      <c r="D21" s="12">
        <v>11</v>
      </c>
      <c r="E21" s="12">
        <v>11</v>
      </c>
      <c r="F21" s="12"/>
      <c r="G21" s="12"/>
      <c r="H21" s="12"/>
      <c r="I21" s="12"/>
      <c r="J21" s="12"/>
      <c r="K21" s="12"/>
      <c r="L21" s="12">
        <v>3</v>
      </c>
      <c r="M21" s="12">
        <v>3</v>
      </c>
      <c r="N21" s="12">
        <v>3</v>
      </c>
      <c r="O21" s="3"/>
      <c r="P21" s="3"/>
      <c r="Q21" s="3"/>
      <c r="R21" s="3"/>
      <c r="S21" s="3"/>
    </row>
    <row r="22" spans="1:19" ht="15" customHeight="1">
      <c r="A22" s="17" t="s">
        <v>20</v>
      </c>
      <c r="B22" s="16" t="s">
        <v>21</v>
      </c>
      <c r="C22" s="34">
        <f>C20/C21/12*1000</f>
        <v>115560.60606060606</v>
      </c>
      <c r="D22" s="34">
        <f t="shared" ref="D22:E22" si="6">D20/D21/12*1000</f>
        <v>115924.24242424242</v>
      </c>
      <c r="E22" s="34">
        <f t="shared" si="6"/>
        <v>115924.24242424242</v>
      </c>
      <c r="F22" s="34"/>
      <c r="G22" s="34"/>
      <c r="H22" s="34"/>
      <c r="I22" s="12"/>
      <c r="J22" s="12"/>
      <c r="K22" s="12"/>
      <c r="L22" s="34">
        <f t="shared" ref="L22:N22" si="7">L20/L21/12*1000</f>
        <v>118333.33333333333</v>
      </c>
      <c r="M22" s="34">
        <f t="shared" si="7"/>
        <v>121250</v>
      </c>
      <c r="N22" s="34">
        <f t="shared" si="7"/>
        <v>121250</v>
      </c>
      <c r="O22" s="3"/>
      <c r="P22" s="3"/>
      <c r="Q22" s="3"/>
      <c r="R22" s="3"/>
      <c r="S22" s="3"/>
    </row>
    <row r="23" spans="1:19" ht="15" customHeight="1">
      <c r="A23" s="12" t="s">
        <v>16</v>
      </c>
      <c r="B23" s="16" t="s">
        <v>2</v>
      </c>
      <c r="C23" s="12">
        <v>33884</v>
      </c>
      <c r="D23" s="12">
        <v>31568</v>
      </c>
      <c r="E23" s="12">
        <v>31568</v>
      </c>
      <c r="F23" s="12"/>
      <c r="G23" s="12"/>
      <c r="H23" s="12"/>
      <c r="I23" s="12"/>
      <c r="J23" s="12"/>
      <c r="K23" s="12"/>
      <c r="L23" s="12"/>
      <c r="M23" s="12"/>
      <c r="N23" s="12"/>
      <c r="O23" s="3"/>
      <c r="P23" s="3"/>
      <c r="Q23" s="3"/>
      <c r="R23" s="3"/>
      <c r="S23" s="3"/>
    </row>
    <row r="24" spans="1:19" ht="15" customHeight="1">
      <c r="A24" s="17" t="s">
        <v>4</v>
      </c>
      <c r="B24" s="19" t="s">
        <v>3</v>
      </c>
      <c r="C24" s="12">
        <v>44</v>
      </c>
      <c r="D24" s="12">
        <v>44</v>
      </c>
      <c r="E24" s="12">
        <v>44</v>
      </c>
      <c r="F24" s="12"/>
      <c r="G24" s="12"/>
      <c r="H24" s="12"/>
      <c r="I24" s="12"/>
      <c r="J24" s="12"/>
      <c r="K24" s="12"/>
      <c r="L24" s="12"/>
      <c r="M24" s="12"/>
      <c r="N24" s="12"/>
      <c r="O24" s="3"/>
      <c r="P24" s="3"/>
      <c r="Q24" s="3"/>
      <c r="R24" s="3"/>
      <c r="S24" s="3"/>
    </row>
    <row r="25" spans="1:19" ht="15" customHeight="1">
      <c r="A25" s="17" t="s">
        <v>20</v>
      </c>
      <c r="B25" s="16" t="s">
        <v>21</v>
      </c>
      <c r="C25" s="34">
        <f>C23/C24/12*1000</f>
        <v>64174.242424242424</v>
      </c>
      <c r="D25" s="34">
        <f t="shared" ref="D25:E25" si="8">D23/D24/12*1000</f>
        <v>59787.878787878792</v>
      </c>
      <c r="E25" s="34">
        <f t="shared" si="8"/>
        <v>59787.878787878792</v>
      </c>
      <c r="F25" s="34"/>
      <c r="G25" s="34"/>
      <c r="H25" s="34"/>
      <c r="I25" s="12"/>
      <c r="J25" s="12"/>
      <c r="K25" s="12"/>
      <c r="L25" s="12"/>
      <c r="M25" s="12"/>
      <c r="N25" s="12"/>
      <c r="O25" s="3"/>
      <c r="P25" s="3"/>
      <c r="Q25" s="3"/>
      <c r="R25" s="3"/>
      <c r="S25" s="3"/>
    </row>
    <row r="26" spans="1:19" ht="15" customHeight="1">
      <c r="A26" s="39" t="s">
        <v>30</v>
      </c>
      <c r="B26" s="16" t="s">
        <v>2</v>
      </c>
      <c r="C26" s="12">
        <v>6995</v>
      </c>
      <c r="D26" s="12">
        <v>6615</v>
      </c>
      <c r="E26" s="12">
        <v>6615</v>
      </c>
      <c r="F26" s="12"/>
      <c r="G26" s="12"/>
      <c r="H26" s="12"/>
      <c r="I26" s="12"/>
      <c r="J26" s="12"/>
      <c r="K26" s="12"/>
      <c r="L26" s="12">
        <v>1012</v>
      </c>
      <c r="M26" s="12">
        <v>1012</v>
      </c>
      <c r="N26" s="12">
        <v>1012</v>
      </c>
      <c r="O26" s="3"/>
      <c r="P26" s="3"/>
      <c r="Q26" s="3"/>
      <c r="R26" s="3"/>
      <c r="S26" s="3"/>
    </row>
    <row r="27" spans="1:19" ht="47.25" customHeight="1">
      <c r="A27" s="21" t="s">
        <v>31</v>
      </c>
      <c r="B27" s="16" t="s">
        <v>2</v>
      </c>
      <c r="C27" s="12">
        <v>3956</v>
      </c>
      <c r="D27" s="12">
        <v>3303.8</v>
      </c>
      <c r="E27" s="12">
        <v>3303.8</v>
      </c>
      <c r="F27" s="12"/>
      <c r="G27" s="12"/>
      <c r="H27" s="12"/>
      <c r="I27" s="12"/>
      <c r="J27" s="12"/>
      <c r="K27" s="12"/>
      <c r="L27" s="12">
        <v>228</v>
      </c>
      <c r="M27" s="12">
        <v>0</v>
      </c>
      <c r="N27" s="12">
        <v>0</v>
      </c>
      <c r="O27" s="3"/>
      <c r="P27" s="3"/>
      <c r="Q27" s="3"/>
      <c r="R27" s="3"/>
      <c r="S27" s="3"/>
    </row>
    <row r="28" spans="1:19" ht="15" customHeight="1">
      <c r="A28" s="21" t="s">
        <v>32</v>
      </c>
      <c r="B28" s="16" t="s">
        <v>2</v>
      </c>
      <c r="C28" s="12"/>
      <c r="D28" s="12">
        <v>0</v>
      </c>
      <c r="E28" s="12">
        <v>0</v>
      </c>
      <c r="F28" s="12"/>
      <c r="G28" s="12"/>
      <c r="H28" s="12"/>
      <c r="I28" s="12"/>
      <c r="J28" s="12"/>
      <c r="K28" s="12"/>
      <c r="L28" s="12"/>
      <c r="M28" s="12">
        <v>0</v>
      </c>
      <c r="N28" s="12">
        <v>0</v>
      </c>
      <c r="O28" s="3"/>
      <c r="P28" s="3"/>
      <c r="Q28" s="3"/>
      <c r="R28" s="3"/>
      <c r="S28" s="3"/>
    </row>
    <row r="29" spans="1:19" ht="40.5" customHeight="1">
      <c r="A29" s="21" t="s">
        <v>33</v>
      </c>
      <c r="B29" s="16" t="s">
        <v>2</v>
      </c>
      <c r="C29" s="12"/>
      <c r="D29" s="12"/>
      <c r="E29" s="12"/>
      <c r="F29" s="12"/>
      <c r="G29" s="12"/>
      <c r="H29" s="12"/>
      <c r="I29" s="12">
        <v>3756</v>
      </c>
      <c r="J29" s="12">
        <v>3756</v>
      </c>
      <c r="K29" s="12">
        <v>3756</v>
      </c>
      <c r="L29" s="12"/>
      <c r="M29" s="12"/>
      <c r="N29" s="12"/>
      <c r="O29" s="3"/>
      <c r="P29" s="3"/>
      <c r="Q29" s="3"/>
      <c r="R29" s="3"/>
      <c r="S29" s="3"/>
    </row>
    <row r="30" spans="1:19" ht="45" customHeight="1">
      <c r="A30" s="21" t="s">
        <v>34</v>
      </c>
      <c r="B30" s="16" t="s">
        <v>2</v>
      </c>
      <c r="C30" s="12">
        <f>C31+C32+C33+C34</f>
        <v>38608</v>
      </c>
      <c r="D30" s="12">
        <f>D31+D32+D33+D34</f>
        <v>45051</v>
      </c>
      <c r="E30" s="12">
        <f>E31+E32+E33+E34</f>
        <v>45051</v>
      </c>
      <c r="F30" s="12">
        <f t="shared" ref="F30:H30" si="9">F31+F32+F33+F34</f>
        <v>1005</v>
      </c>
      <c r="G30" s="12">
        <f t="shared" si="9"/>
        <v>1005</v>
      </c>
      <c r="H30" s="12">
        <f t="shared" si="9"/>
        <v>1005</v>
      </c>
      <c r="I30" s="12"/>
      <c r="J30" s="12"/>
      <c r="K30" s="12"/>
      <c r="L30" s="12">
        <f>L31+L32+L33+L34</f>
        <v>30813</v>
      </c>
      <c r="M30" s="12">
        <f>M31+M32+M33+M34</f>
        <v>29497</v>
      </c>
      <c r="N30" s="12">
        <f>N31+N32+N33+N34</f>
        <v>29497</v>
      </c>
      <c r="O30" s="3"/>
      <c r="P30" s="3"/>
      <c r="Q30" s="3"/>
      <c r="R30" s="3"/>
      <c r="S30" s="3"/>
    </row>
    <row r="31" spans="1:19" ht="15" customHeight="1">
      <c r="A31" s="12" t="s">
        <v>35</v>
      </c>
      <c r="B31" s="16" t="s">
        <v>2</v>
      </c>
      <c r="C31" s="12">
        <v>20900</v>
      </c>
      <c r="D31" s="12">
        <v>18901</v>
      </c>
      <c r="E31" s="12">
        <v>18901</v>
      </c>
      <c r="F31" s="12"/>
      <c r="G31" s="12"/>
      <c r="H31" s="12"/>
      <c r="I31" s="12"/>
      <c r="J31" s="12"/>
      <c r="K31" s="12"/>
      <c r="L31" s="12">
        <v>13849</v>
      </c>
      <c r="M31" s="12">
        <v>13849</v>
      </c>
      <c r="N31" s="12">
        <v>13849</v>
      </c>
    </row>
    <row r="32" spans="1:19" ht="15" customHeight="1">
      <c r="A32" s="12" t="s">
        <v>36</v>
      </c>
      <c r="B32" s="16" t="s">
        <v>2</v>
      </c>
      <c r="C32" s="12">
        <v>1053</v>
      </c>
      <c r="D32" s="12">
        <v>1053</v>
      </c>
      <c r="E32" s="12">
        <v>1053</v>
      </c>
      <c r="F32" s="12"/>
      <c r="G32" s="12"/>
      <c r="H32" s="12"/>
      <c r="I32" s="12"/>
      <c r="J32" s="12"/>
      <c r="K32" s="12"/>
      <c r="L32" s="12">
        <v>0</v>
      </c>
      <c r="M32" s="12">
        <v>0</v>
      </c>
      <c r="N32" s="12">
        <v>0</v>
      </c>
    </row>
    <row r="33" spans="1:14" ht="15" customHeight="1">
      <c r="A33" s="12" t="s">
        <v>48</v>
      </c>
      <c r="B33" s="16" t="s">
        <v>2</v>
      </c>
      <c r="C33" s="12">
        <v>1156</v>
      </c>
      <c r="D33" s="12">
        <v>1055</v>
      </c>
      <c r="E33" s="12">
        <v>1055</v>
      </c>
      <c r="F33" s="12"/>
      <c r="G33" s="12"/>
      <c r="H33" s="12"/>
      <c r="I33" s="12"/>
      <c r="J33" s="12"/>
      <c r="K33" s="12"/>
      <c r="L33" s="12">
        <v>268</v>
      </c>
      <c r="M33" s="12">
        <v>268</v>
      </c>
      <c r="N33" s="12">
        <v>268</v>
      </c>
    </row>
    <row r="34" spans="1:14" ht="15" customHeight="1">
      <c r="A34" s="12" t="s">
        <v>50</v>
      </c>
      <c r="B34" s="16" t="s">
        <v>2</v>
      </c>
      <c r="C34" s="12">
        <v>15499</v>
      </c>
      <c r="D34" s="12">
        <v>24042</v>
      </c>
      <c r="E34" s="12">
        <v>24042</v>
      </c>
      <c r="F34" s="12">
        <v>1005</v>
      </c>
      <c r="G34" s="12">
        <v>1005</v>
      </c>
      <c r="H34" s="12">
        <v>1005</v>
      </c>
      <c r="I34" s="12"/>
      <c r="J34" s="12"/>
      <c r="K34" s="12"/>
      <c r="L34" s="12">
        <v>16696</v>
      </c>
      <c r="M34" s="12">
        <v>15380</v>
      </c>
      <c r="N34" s="12">
        <v>15380</v>
      </c>
    </row>
    <row r="35" spans="1:14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>
      <c r="A36" s="23" t="s">
        <v>56</v>
      </c>
      <c r="B36" s="24"/>
      <c r="C36" s="23"/>
      <c r="D36" s="23" t="s">
        <v>43</v>
      </c>
      <c r="E36" s="23"/>
      <c r="F36" s="23"/>
      <c r="G36" s="23"/>
      <c r="H36" s="23"/>
      <c r="I36" s="23"/>
      <c r="J36" s="23"/>
      <c r="K36" s="23"/>
    </row>
    <row r="37" spans="1:14">
      <c r="A37" s="23" t="s">
        <v>59</v>
      </c>
      <c r="B37" s="24"/>
      <c r="C37" s="23"/>
      <c r="D37" s="23" t="s">
        <v>60</v>
      </c>
      <c r="E37" s="23"/>
      <c r="F37" s="23"/>
      <c r="G37" s="23"/>
      <c r="H37" s="23"/>
      <c r="I37" s="23"/>
      <c r="J37" s="23"/>
    </row>
  </sheetData>
  <mergeCells count="8">
    <mergeCell ref="I6:K6"/>
    <mergeCell ref="L6:N6"/>
    <mergeCell ref="A2:E2"/>
    <mergeCell ref="A4:E4"/>
    <mergeCell ref="A6:A7"/>
    <mergeCell ref="B6:B7"/>
    <mergeCell ref="C6:E6"/>
    <mergeCell ref="F6:H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7"/>
  <sheetViews>
    <sheetView topLeftCell="A7" workbookViewId="0">
      <selection activeCell="C9" sqref="C9"/>
    </sheetView>
  </sheetViews>
  <sheetFormatPr defaultColWidth="9.140625" defaultRowHeight="20.25"/>
  <cols>
    <col min="1" max="1" width="37.28515625" style="1" customWidth="1"/>
    <col min="2" max="2" width="7.5703125" style="2" customWidth="1"/>
    <col min="3" max="3" width="7.140625" style="1" customWidth="1"/>
    <col min="4" max="4" width="7" style="1" customWidth="1"/>
    <col min="5" max="6" width="7.140625" style="1" customWidth="1"/>
    <col min="7" max="7" width="4.28515625" style="1" customWidth="1"/>
    <col min="8" max="9" width="7.140625" style="1" customWidth="1"/>
    <col min="10" max="10" width="5" style="1" customWidth="1"/>
    <col min="11" max="11" width="7.140625" style="1" customWidth="1"/>
    <col min="12" max="12" width="13" style="1" customWidth="1"/>
    <col min="13" max="16384" width="9.140625" style="1"/>
  </cols>
  <sheetData>
    <row r="1" spans="1:16">
      <c r="A1" s="22" t="s">
        <v>10</v>
      </c>
      <c r="B1" s="22"/>
      <c r="C1" s="22"/>
      <c r="D1" s="22"/>
      <c r="E1" s="22"/>
      <c r="F1" s="31"/>
      <c r="G1" s="31"/>
      <c r="H1" s="31"/>
      <c r="I1" s="5"/>
      <c r="J1" s="5"/>
      <c r="K1" s="5"/>
      <c r="L1" s="3"/>
    </row>
    <row r="2" spans="1:16">
      <c r="A2" s="65" t="s">
        <v>52</v>
      </c>
      <c r="B2" s="65"/>
      <c r="C2" s="65"/>
      <c r="D2" s="65"/>
      <c r="E2" s="65"/>
      <c r="F2" s="31"/>
      <c r="G2" s="31"/>
      <c r="H2" s="31"/>
      <c r="I2" s="5"/>
      <c r="J2" s="5"/>
      <c r="K2" s="5"/>
      <c r="L2" s="3"/>
    </row>
    <row r="3" spans="1:16">
      <c r="A3" s="72" t="s">
        <v>24</v>
      </c>
      <c r="B3" s="72"/>
      <c r="C3" s="72"/>
      <c r="D3" s="72"/>
      <c r="E3" s="72"/>
      <c r="F3" s="10"/>
      <c r="G3" s="10"/>
      <c r="H3" s="10"/>
      <c r="I3" s="5"/>
      <c r="J3" s="5"/>
      <c r="K3" s="5"/>
      <c r="L3" s="3"/>
    </row>
    <row r="4" spans="1:16" ht="15.75" customHeight="1">
      <c r="A4" s="66" t="s">
        <v>11</v>
      </c>
      <c r="B4" s="66"/>
      <c r="C4" s="66"/>
      <c r="D4" s="66"/>
      <c r="E4" s="66"/>
      <c r="F4" s="11"/>
      <c r="G4" s="11"/>
      <c r="H4" s="11"/>
      <c r="I4" s="5"/>
      <c r="J4" s="5"/>
      <c r="K4" s="5"/>
      <c r="L4" s="3"/>
    </row>
    <row r="5" spans="1:16">
      <c r="A5" s="6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</row>
    <row r="6" spans="1:16" ht="80.25" customHeight="1">
      <c r="A6" s="67" t="s">
        <v>22</v>
      </c>
      <c r="B6" s="68" t="s">
        <v>12</v>
      </c>
      <c r="C6" s="69" t="s">
        <v>25</v>
      </c>
      <c r="D6" s="70"/>
      <c r="E6" s="71"/>
      <c r="F6" s="69" t="s">
        <v>47</v>
      </c>
      <c r="G6" s="70"/>
      <c r="H6" s="71"/>
      <c r="I6" s="69" t="s">
        <v>27</v>
      </c>
      <c r="J6" s="70"/>
      <c r="K6" s="71"/>
      <c r="L6" s="3"/>
      <c r="M6" s="3"/>
      <c r="N6" s="3"/>
      <c r="O6" s="3"/>
      <c r="P6" s="3"/>
    </row>
    <row r="7" spans="1:16" ht="54">
      <c r="A7" s="67"/>
      <c r="B7" s="68"/>
      <c r="C7" s="33" t="s">
        <v>13</v>
      </c>
      <c r="D7" s="33" t="s">
        <v>14</v>
      </c>
      <c r="E7" s="33" t="s">
        <v>53</v>
      </c>
      <c r="F7" s="33" t="s">
        <v>13</v>
      </c>
      <c r="G7" s="33" t="s">
        <v>14</v>
      </c>
      <c r="H7" s="32" t="s">
        <v>9</v>
      </c>
      <c r="I7" s="33" t="s">
        <v>13</v>
      </c>
      <c r="J7" s="33" t="s">
        <v>14</v>
      </c>
      <c r="K7" s="32" t="s">
        <v>9</v>
      </c>
      <c r="L7" s="3"/>
      <c r="M7" s="3"/>
      <c r="N7" s="3"/>
      <c r="O7" s="3"/>
      <c r="P7" s="3"/>
    </row>
    <row r="8" spans="1:16" ht="15" customHeight="1">
      <c r="A8" s="15" t="s">
        <v>15</v>
      </c>
      <c r="B8" s="16" t="s">
        <v>5</v>
      </c>
      <c r="C8" s="12">
        <v>145</v>
      </c>
      <c r="D8" s="12">
        <v>141</v>
      </c>
      <c r="E8" s="12">
        <v>123</v>
      </c>
      <c r="F8" s="12"/>
      <c r="G8" s="12"/>
      <c r="H8" s="12"/>
      <c r="I8" s="12">
        <v>65</v>
      </c>
      <c r="J8" s="12">
        <v>78</v>
      </c>
      <c r="K8" s="12">
        <v>78</v>
      </c>
      <c r="L8" s="3"/>
      <c r="M8" s="3"/>
      <c r="N8" s="3"/>
      <c r="O8" s="3"/>
      <c r="P8" s="3"/>
    </row>
    <row r="9" spans="1:16" ht="15" customHeight="1">
      <c r="A9" s="17" t="s">
        <v>17</v>
      </c>
      <c r="B9" s="16" t="s">
        <v>2</v>
      </c>
      <c r="C9" s="18">
        <f>(C10-C12-C26)/C8</f>
        <v>356.92413793103447</v>
      </c>
      <c r="D9" s="18">
        <f t="shared" ref="D9:E9" si="0">(D10-D12-D26)/D8</f>
        <v>265.72340425531917</v>
      </c>
      <c r="E9" s="18">
        <f t="shared" si="0"/>
        <v>304.60975609756099</v>
      </c>
      <c r="F9" s="18"/>
      <c r="G9" s="18"/>
      <c r="H9" s="18"/>
      <c r="I9" s="18">
        <f t="shared" ref="I9" si="1">(I10-I12-I26)/I8</f>
        <v>416.78307692307692</v>
      </c>
      <c r="J9" s="18">
        <f t="shared" ref="J9" si="2">(J10-J12-J26)/J8</f>
        <v>253.05128205128204</v>
      </c>
      <c r="K9" s="18">
        <f t="shared" ref="K9" si="3">(K10-K12-K26)/K8</f>
        <v>253.05128205128204</v>
      </c>
      <c r="L9" s="3"/>
      <c r="M9" s="3"/>
      <c r="N9" s="3"/>
      <c r="O9" s="3"/>
      <c r="P9" s="3"/>
    </row>
    <row r="10" spans="1:16" ht="15" customHeight="1">
      <c r="A10" s="15" t="s">
        <v>6</v>
      </c>
      <c r="B10" s="16" t="s">
        <v>2</v>
      </c>
      <c r="C10" s="12">
        <f t="shared" ref="C10:K10" si="4">C12+C26+C27+C28+C29+C30</f>
        <v>132488</v>
      </c>
      <c r="D10" s="12">
        <f t="shared" si="4"/>
        <v>93239</v>
      </c>
      <c r="E10" s="12">
        <f t="shared" si="4"/>
        <v>93239</v>
      </c>
      <c r="F10" s="12">
        <f t="shared" si="4"/>
        <v>4973.6000000000004</v>
      </c>
      <c r="G10" s="12">
        <f t="shared" si="4"/>
        <v>430</v>
      </c>
      <c r="H10" s="12">
        <f t="shared" si="4"/>
        <v>430</v>
      </c>
      <c r="I10" s="12">
        <f t="shared" si="4"/>
        <v>38257.9</v>
      </c>
      <c r="J10" s="12">
        <f t="shared" si="4"/>
        <v>27830</v>
      </c>
      <c r="K10" s="12">
        <f t="shared" si="4"/>
        <v>27830</v>
      </c>
      <c r="L10" s="26"/>
      <c r="M10" s="26"/>
      <c r="N10" s="26"/>
      <c r="O10" s="26"/>
      <c r="P10" s="3"/>
    </row>
    <row r="11" spans="1:16" ht="15" customHeight="1">
      <c r="A11" s="17" t="s">
        <v>0</v>
      </c>
      <c r="B11" s="17"/>
      <c r="C11" s="12"/>
      <c r="D11" s="12"/>
      <c r="E11" s="12"/>
      <c r="F11" s="12"/>
      <c r="G11" s="12"/>
      <c r="H11" s="12"/>
      <c r="I11" s="12"/>
      <c r="J11" s="12"/>
      <c r="K11" s="12"/>
      <c r="L11" s="3"/>
      <c r="M11" s="3"/>
      <c r="N11" s="3"/>
      <c r="O11" s="3"/>
      <c r="P11" s="3"/>
    </row>
    <row r="12" spans="1:16" ht="15" customHeight="1">
      <c r="A12" s="15" t="s">
        <v>7</v>
      </c>
      <c r="B12" s="16" t="s">
        <v>2</v>
      </c>
      <c r="C12" s="12">
        <f>C14+C17+C20+C23</f>
        <v>73739</v>
      </c>
      <c r="D12" s="12">
        <f>D14+D17+D20+D23</f>
        <v>50887</v>
      </c>
      <c r="E12" s="12">
        <f>E14+E17+E20+E23</f>
        <v>50887</v>
      </c>
      <c r="F12" s="12"/>
      <c r="G12" s="12"/>
      <c r="H12" s="12"/>
      <c r="I12" s="12">
        <f>I14+I17+I20+I23</f>
        <v>10212</v>
      </c>
      <c r="J12" s="12">
        <f>J14+J17+J20+J23</f>
        <v>7405</v>
      </c>
      <c r="K12" s="12">
        <f>K14+K17+K20+K23</f>
        <v>7405</v>
      </c>
      <c r="L12" s="3"/>
      <c r="M12" s="3"/>
      <c r="N12" s="3"/>
      <c r="O12" s="3"/>
      <c r="P12" s="3"/>
    </row>
    <row r="13" spans="1:16" ht="15" customHeight="1">
      <c r="A13" s="17" t="s">
        <v>1</v>
      </c>
      <c r="B13" s="17"/>
      <c r="C13" s="12"/>
      <c r="D13" s="12"/>
      <c r="E13" s="12"/>
      <c r="F13" s="12"/>
      <c r="G13" s="12"/>
      <c r="H13" s="12"/>
      <c r="I13" s="12"/>
      <c r="J13" s="12"/>
      <c r="K13" s="12"/>
      <c r="L13" s="3"/>
      <c r="M13" s="3"/>
      <c r="N13" s="3"/>
      <c r="O13" s="3"/>
      <c r="P13" s="3"/>
    </row>
    <row r="14" spans="1:16" ht="15" customHeight="1">
      <c r="A14" s="12" t="s">
        <v>8</v>
      </c>
      <c r="B14" s="16" t="s">
        <v>2</v>
      </c>
      <c r="C14" s="12">
        <v>9854</v>
      </c>
      <c r="D14" s="12">
        <v>5577</v>
      </c>
      <c r="E14" s="12">
        <v>5577</v>
      </c>
      <c r="F14" s="12"/>
      <c r="G14" s="12"/>
      <c r="H14" s="12"/>
      <c r="I14" s="12"/>
      <c r="J14" s="12"/>
      <c r="K14" s="12"/>
      <c r="L14" s="3"/>
      <c r="M14" s="3"/>
      <c r="N14" s="3"/>
      <c r="O14" s="3"/>
      <c r="P14" s="3"/>
    </row>
    <row r="15" spans="1:16" ht="15" customHeight="1">
      <c r="A15" s="17" t="s">
        <v>4</v>
      </c>
      <c r="B15" s="19" t="s">
        <v>3</v>
      </c>
      <c r="C15" s="12">
        <v>5</v>
      </c>
      <c r="D15" s="12">
        <v>5</v>
      </c>
      <c r="E15" s="12">
        <v>5</v>
      </c>
      <c r="F15" s="12"/>
      <c r="G15" s="12"/>
      <c r="H15" s="12"/>
      <c r="I15" s="12"/>
      <c r="J15" s="12"/>
      <c r="K15" s="12"/>
      <c r="L15" s="3"/>
      <c r="M15" s="3"/>
      <c r="N15" s="3"/>
      <c r="O15" s="3"/>
      <c r="P15" s="3"/>
    </row>
    <row r="16" spans="1:16" ht="15" customHeight="1">
      <c r="A16" s="17" t="s">
        <v>20</v>
      </c>
      <c r="B16" s="16" t="s">
        <v>21</v>
      </c>
      <c r="C16" s="34">
        <f>C14/C15/12*1000</f>
        <v>164233.33333333331</v>
      </c>
      <c r="D16" s="12">
        <f>D14/D15/6*1000</f>
        <v>185900</v>
      </c>
      <c r="E16" s="12">
        <f>E14/E15/6*1000</f>
        <v>185900</v>
      </c>
      <c r="F16" s="12"/>
      <c r="G16" s="12"/>
      <c r="H16" s="12"/>
      <c r="I16" s="12"/>
      <c r="J16" s="12"/>
      <c r="K16" s="12"/>
      <c r="L16" s="3"/>
      <c r="M16" s="3"/>
      <c r="N16" s="3"/>
      <c r="O16" s="3"/>
      <c r="P16" s="3"/>
    </row>
    <row r="17" spans="1:16" ht="15" customHeight="1">
      <c r="A17" s="12" t="s">
        <v>18</v>
      </c>
      <c r="B17" s="16" t="s">
        <v>2</v>
      </c>
      <c r="C17" s="12">
        <v>14747</v>
      </c>
      <c r="D17" s="12">
        <v>11356</v>
      </c>
      <c r="E17" s="12">
        <v>11356</v>
      </c>
      <c r="F17" s="12"/>
      <c r="G17" s="12"/>
      <c r="H17" s="12"/>
      <c r="I17" s="12">
        <v>5688</v>
      </c>
      <c r="J17" s="12">
        <v>4073</v>
      </c>
      <c r="K17" s="12">
        <v>4073</v>
      </c>
      <c r="L17" s="3"/>
      <c r="M17" s="3"/>
      <c r="N17" s="3"/>
      <c r="O17" s="3"/>
      <c r="P17" s="3"/>
    </row>
    <row r="18" spans="1:16" ht="15" customHeight="1">
      <c r="A18" s="17" t="s">
        <v>4</v>
      </c>
      <c r="B18" s="19" t="s">
        <v>3</v>
      </c>
      <c r="C18" s="12">
        <v>9</v>
      </c>
      <c r="D18" s="12">
        <v>9</v>
      </c>
      <c r="E18" s="12">
        <v>9</v>
      </c>
      <c r="F18" s="12"/>
      <c r="G18" s="12"/>
      <c r="H18" s="12"/>
      <c r="I18" s="12">
        <v>4</v>
      </c>
      <c r="J18" s="12">
        <v>4</v>
      </c>
      <c r="K18" s="12">
        <v>4</v>
      </c>
      <c r="L18" s="3"/>
      <c r="M18" s="3"/>
      <c r="N18" s="3"/>
      <c r="O18" s="3"/>
      <c r="P18" s="3"/>
    </row>
    <row r="19" spans="1:16" ht="15" customHeight="1">
      <c r="A19" s="17" t="s">
        <v>20</v>
      </c>
      <c r="B19" s="16" t="s">
        <v>21</v>
      </c>
      <c r="C19" s="34">
        <f>C17/C18/12*1000</f>
        <v>136546.29629629629</v>
      </c>
      <c r="D19" s="12">
        <f t="shared" ref="D19:E19" si="5">D17/D18/6*1000</f>
        <v>210296.29629629629</v>
      </c>
      <c r="E19" s="12">
        <f t="shared" si="5"/>
        <v>210296.29629629629</v>
      </c>
      <c r="F19" s="12"/>
      <c r="G19" s="12"/>
      <c r="H19" s="12"/>
      <c r="I19" s="12">
        <v>118500</v>
      </c>
      <c r="J19" s="12">
        <f t="shared" ref="J19:K19" si="6">J17/J18/6*1000</f>
        <v>169708.33333333334</v>
      </c>
      <c r="K19" s="12">
        <f t="shared" si="6"/>
        <v>169708.33333333334</v>
      </c>
      <c r="L19" s="3"/>
      <c r="M19" s="3"/>
      <c r="N19" s="3"/>
      <c r="O19" s="3"/>
      <c r="P19" s="3"/>
    </row>
    <row r="20" spans="1:16" ht="15" customHeight="1">
      <c r="A20" s="20" t="s">
        <v>19</v>
      </c>
      <c r="B20" s="16" t="s">
        <v>2</v>
      </c>
      <c r="C20" s="12">
        <v>15254</v>
      </c>
      <c r="D20" s="12">
        <v>10943</v>
      </c>
      <c r="E20" s="12">
        <v>10943</v>
      </c>
      <c r="F20" s="12"/>
      <c r="G20" s="12"/>
      <c r="H20" s="12"/>
      <c r="I20" s="12">
        <v>4524</v>
      </c>
      <c r="J20" s="12">
        <v>3332</v>
      </c>
      <c r="K20" s="12">
        <v>3332</v>
      </c>
      <c r="L20" s="3"/>
      <c r="M20" s="3"/>
      <c r="N20" s="3"/>
      <c r="O20" s="3"/>
      <c r="P20" s="3"/>
    </row>
    <row r="21" spans="1:16" ht="15" customHeight="1">
      <c r="A21" s="17" t="s">
        <v>4</v>
      </c>
      <c r="B21" s="19" t="s">
        <v>3</v>
      </c>
      <c r="C21" s="12">
        <v>11</v>
      </c>
      <c r="D21" s="12">
        <v>11</v>
      </c>
      <c r="E21" s="12">
        <v>11</v>
      </c>
      <c r="F21" s="12"/>
      <c r="G21" s="12"/>
      <c r="H21" s="12"/>
      <c r="I21" s="12">
        <v>3</v>
      </c>
      <c r="J21" s="12">
        <v>3</v>
      </c>
      <c r="K21" s="12">
        <v>3</v>
      </c>
      <c r="L21" s="3"/>
      <c r="M21" s="3"/>
      <c r="N21" s="3"/>
      <c r="O21" s="3"/>
      <c r="P21" s="3"/>
    </row>
    <row r="22" spans="1:16" ht="15" customHeight="1">
      <c r="A22" s="17" t="s">
        <v>20</v>
      </c>
      <c r="B22" s="16" t="s">
        <v>21</v>
      </c>
      <c r="C22" s="34">
        <f>C20/C21/12*1000</f>
        <v>115560.60606060606</v>
      </c>
      <c r="D22" s="34">
        <f t="shared" ref="D22:E22" si="7">D20/D21/6*1000</f>
        <v>165803.0303030303</v>
      </c>
      <c r="E22" s="34">
        <f t="shared" si="7"/>
        <v>165803.0303030303</v>
      </c>
      <c r="F22" s="12"/>
      <c r="G22" s="12"/>
      <c r="H22" s="12"/>
      <c r="I22" s="12">
        <v>98000</v>
      </c>
      <c r="J22" s="12">
        <f t="shared" ref="J22:K22" si="8">J20/J21/6*1000</f>
        <v>185111.11111111112</v>
      </c>
      <c r="K22" s="12">
        <f t="shared" si="8"/>
        <v>185111.11111111112</v>
      </c>
      <c r="L22" s="3"/>
      <c r="M22" s="3"/>
      <c r="N22" s="3"/>
      <c r="O22" s="3"/>
      <c r="P22" s="3"/>
    </row>
    <row r="23" spans="1:16" ht="15" customHeight="1">
      <c r="A23" s="12" t="s">
        <v>16</v>
      </c>
      <c r="B23" s="16" t="s">
        <v>2</v>
      </c>
      <c r="C23" s="12">
        <v>33884</v>
      </c>
      <c r="D23" s="12">
        <v>23011</v>
      </c>
      <c r="E23" s="12">
        <v>23011</v>
      </c>
      <c r="F23" s="12"/>
      <c r="G23" s="12"/>
      <c r="H23" s="12"/>
      <c r="I23" s="12"/>
      <c r="J23" s="12"/>
      <c r="K23" s="12"/>
      <c r="L23" s="3"/>
      <c r="M23" s="3"/>
      <c r="N23" s="3"/>
      <c r="O23" s="3"/>
      <c r="P23" s="3"/>
    </row>
    <row r="24" spans="1:16" ht="15" customHeight="1">
      <c r="A24" s="17" t="s">
        <v>4</v>
      </c>
      <c r="B24" s="19" t="s">
        <v>3</v>
      </c>
      <c r="C24" s="12">
        <v>44</v>
      </c>
      <c r="D24" s="12">
        <v>44</v>
      </c>
      <c r="E24" s="12">
        <v>44</v>
      </c>
      <c r="F24" s="12"/>
      <c r="G24" s="12"/>
      <c r="H24" s="12"/>
      <c r="I24" s="12"/>
      <c r="J24" s="12"/>
      <c r="K24" s="12"/>
      <c r="L24" s="3"/>
      <c r="M24" s="3"/>
      <c r="N24" s="3"/>
      <c r="O24" s="3"/>
      <c r="P24" s="3"/>
    </row>
    <row r="25" spans="1:16" ht="15" customHeight="1">
      <c r="A25" s="17" t="s">
        <v>20</v>
      </c>
      <c r="B25" s="16" t="s">
        <v>21</v>
      </c>
      <c r="C25" s="34">
        <f>C23/C24/12*1000</f>
        <v>64174.242424242424</v>
      </c>
      <c r="D25" s="34">
        <f t="shared" ref="D25:E25" si="9">D23/D24/6*1000</f>
        <v>87162.878787878799</v>
      </c>
      <c r="E25" s="34">
        <f t="shared" si="9"/>
        <v>87162.878787878799</v>
      </c>
      <c r="F25" s="12"/>
      <c r="G25" s="12"/>
      <c r="H25" s="12"/>
      <c r="I25" s="12"/>
      <c r="J25" s="12"/>
      <c r="K25" s="12"/>
      <c r="L25" s="3"/>
      <c r="M25" s="3"/>
      <c r="N25" s="3"/>
      <c r="O25" s="3"/>
      <c r="P25" s="3"/>
    </row>
    <row r="26" spans="1:16" ht="15" customHeight="1">
      <c r="A26" s="15" t="s">
        <v>30</v>
      </c>
      <c r="B26" s="16" t="s">
        <v>2</v>
      </c>
      <c r="C26" s="12">
        <v>6995</v>
      </c>
      <c r="D26" s="12">
        <v>4885</v>
      </c>
      <c r="E26" s="12">
        <v>4885</v>
      </c>
      <c r="F26" s="12"/>
      <c r="G26" s="12"/>
      <c r="H26" s="12"/>
      <c r="I26" s="12">
        <v>955</v>
      </c>
      <c r="J26" s="12">
        <v>687</v>
      </c>
      <c r="K26" s="12">
        <v>687</v>
      </c>
      <c r="L26" s="3"/>
      <c r="M26" s="3"/>
      <c r="N26" s="3"/>
      <c r="O26" s="3"/>
      <c r="P26" s="3"/>
    </row>
    <row r="27" spans="1:16" ht="47.25" customHeight="1">
      <c r="A27" s="21" t="s">
        <v>31</v>
      </c>
      <c r="B27" s="16" t="s">
        <v>2</v>
      </c>
      <c r="C27" s="30">
        <v>3956</v>
      </c>
      <c r="D27" s="30">
        <v>2811</v>
      </c>
      <c r="E27" s="30">
        <v>2811</v>
      </c>
      <c r="F27" s="12"/>
      <c r="G27" s="12"/>
      <c r="H27" s="12"/>
      <c r="I27" s="12">
        <v>228</v>
      </c>
      <c r="J27" s="12">
        <v>0</v>
      </c>
      <c r="K27" s="12">
        <v>0</v>
      </c>
      <c r="L27" s="3"/>
      <c r="M27" s="3"/>
      <c r="N27" s="3"/>
      <c r="O27" s="3"/>
      <c r="P27" s="3"/>
    </row>
    <row r="28" spans="1:16" ht="15" customHeight="1">
      <c r="A28" s="21" t="s">
        <v>32</v>
      </c>
      <c r="B28" s="16" t="s">
        <v>2</v>
      </c>
      <c r="C28" s="12"/>
      <c r="D28" s="12">
        <v>0</v>
      </c>
      <c r="E28" s="12">
        <v>0</v>
      </c>
      <c r="F28" s="12"/>
      <c r="G28" s="12"/>
      <c r="H28" s="12"/>
      <c r="I28" s="12"/>
      <c r="J28" s="12">
        <v>0</v>
      </c>
      <c r="K28" s="12">
        <v>0</v>
      </c>
      <c r="L28" s="3"/>
      <c r="M28" s="3"/>
      <c r="N28" s="3"/>
      <c r="O28" s="3"/>
      <c r="P28" s="3"/>
    </row>
    <row r="29" spans="1:16" ht="40.5" customHeight="1">
      <c r="A29" s="21" t="s">
        <v>33</v>
      </c>
      <c r="B29" s="16" t="s">
        <v>2</v>
      </c>
      <c r="C29" s="12"/>
      <c r="D29" s="12"/>
      <c r="E29" s="12"/>
      <c r="F29" s="12">
        <v>4973.6000000000004</v>
      </c>
      <c r="G29" s="12">
        <v>430</v>
      </c>
      <c r="H29" s="12">
        <v>430</v>
      </c>
      <c r="I29" s="12"/>
      <c r="J29" s="12"/>
      <c r="K29" s="12"/>
      <c r="L29" s="3"/>
      <c r="M29" s="3"/>
      <c r="N29" s="3"/>
      <c r="O29" s="3"/>
      <c r="P29" s="3"/>
    </row>
    <row r="30" spans="1:16" ht="45" customHeight="1">
      <c r="A30" s="21" t="s">
        <v>34</v>
      </c>
      <c r="B30" s="16" t="s">
        <v>2</v>
      </c>
      <c r="C30" s="12">
        <f>C31+C32+C33+C34</f>
        <v>47798</v>
      </c>
      <c r="D30" s="12">
        <f>D31+D32+D33+D34</f>
        <v>34656</v>
      </c>
      <c r="E30" s="12">
        <f>E31+E32+E33+E34</f>
        <v>34656</v>
      </c>
      <c r="F30" s="12"/>
      <c r="G30" s="12"/>
      <c r="H30" s="12"/>
      <c r="I30" s="12">
        <f>I31+I32+I33+I34</f>
        <v>26862.9</v>
      </c>
      <c r="J30" s="12">
        <f>J31+J32+J33+J34</f>
        <v>19738</v>
      </c>
      <c r="K30" s="12">
        <f>K31+K32+K33+K34</f>
        <v>19738</v>
      </c>
      <c r="L30" s="3"/>
      <c r="M30" s="3"/>
      <c r="N30" s="3"/>
      <c r="O30" s="3"/>
      <c r="P30" s="3"/>
    </row>
    <row r="31" spans="1:16" ht="15" customHeight="1">
      <c r="A31" s="12" t="s">
        <v>35</v>
      </c>
      <c r="B31" s="16" t="s">
        <v>2</v>
      </c>
      <c r="C31" s="12">
        <v>20900</v>
      </c>
      <c r="D31" s="12">
        <v>12649</v>
      </c>
      <c r="E31" s="12">
        <v>12649</v>
      </c>
      <c r="F31" s="12"/>
      <c r="G31" s="12"/>
      <c r="H31" s="12"/>
      <c r="I31" s="12">
        <v>13072</v>
      </c>
      <c r="J31" s="12">
        <v>8523</v>
      </c>
      <c r="K31" s="12">
        <v>8523</v>
      </c>
    </row>
    <row r="32" spans="1:16" ht="15" customHeight="1">
      <c r="A32" s="12" t="s">
        <v>36</v>
      </c>
      <c r="B32" s="16" t="s">
        <v>2</v>
      </c>
      <c r="C32" s="12">
        <v>1053</v>
      </c>
      <c r="D32" s="12">
        <v>1053</v>
      </c>
      <c r="E32" s="12">
        <v>1053</v>
      </c>
      <c r="F32" s="12"/>
      <c r="G32" s="12"/>
      <c r="H32" s="12"/>
      <c r="I32" s="12">
        <v>0</v>
      </c>
      <c r="J32" s="12">
        <v>0</v>
      </c>
      <c r="K32" s="12">
        <v>0</v>
      </c>
    </row>
    <row r="33" spans="1:11" ht="15" customHeight="1">
      <c r="A33" s="12" t="s">
        <v>48</v>
      </c>
      <c r="B33" s="16" t="s">
        <v>2</v>
      </c>
      <c r="C33" s="12">
        <v>1156</v>
      </c>
      <c r="D33" s="12">
        <v>1055</v>
      </c>
      <c r="E33" s="12">
        <v>1055</v>
      </c>
      <c r="F33" s="12"/>
      <c r="G33" s="12"/>
      <c r="H33" s="12"/>
      <c r="I33" s="12">
        <v>292.89999999999998</v>
      </c>
      <c r="J33" s="12">
        <v>136</v>
      </c>
      <c r="K33" s="12">
        <v>136</v>
      </c>
    </row>
    <row r="34" spans="1:11" ht="15" customHeight="1">
      <c r="A34" s="12" t="s">
        <v>50</v>
      </c>
      <c r="B34" s="16" t="s">
        <v>2</v>
      </c>
      <c r="C34" s="12">
        <v>24689</v>
      </c>
      <c r="D34" s="12">
        <v>19899</v>
      </c>
      <c r="E34" s="12">
        <v>19899</v>
      </c>
      <c r="F34" s="12"/>
      <c r="G34" s="12"/>
      <c r="H34" s="12"/>
      <c r="I34" s="12">
        <v>13498</v>
      </c>
      <c r="J34" s="12">
        <v>11079</v>
      </c>
      <c r="K34" s="12">
        <v>11079</v>
      </c>
    </row>
    <row r="35" spans="1:11"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3"/>
      <c r="B36" s="24"/>
      <c r="C36" s="23"/>
      <c r="D36" s="23"/>
      <c r="E36" s="23"/>
      <c r="F36" s="23"/>
      <c r="G36" s="23"/>
      <c r="H36" s="23"/>
    </row>
    <row r="37" spans="1:11">
      <c r="A37" s="23"/>
      <c r="B37" s="24"/>
      <c r="C37" s="23"/>
      <c r="D37" s="23"/>
      <c r="E37" s="23"/>
      <c r="F37" s="23"/>
      <c r="G37" s="23"/>
    </row>
  </sheetData>
  <mergeCells count="8">
    <mergeCell ref="F6:H6"/>
    <mergeCell ref="I6:K6"/>
    <mergeCell ref="A2:E2"/>
    <mergeCell ref="A3:E3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D9" sqref="D9"/>
    </sheetView>
  </sheetViews>
  <sheetFormatPr defaultColWidth="9.140625" defaultRowHeight="20.25"/>
  <cols>
    <col min="1" max="1" width="37.28515625" style="1" customWidth="1"/>
    <col min="2" max="2" width="7.5703125" style="2" customWidth="1"/>
    <col min="3" max="3" width="7.140625" style="1" customWidth="1"/>
    <col min="4" max="4" width="7" style="1" customWidth="1"/>
    <col min="5" max="6" width="7.140625" style="1" customWidth="1"/>
    <col min="7" max="7" width="4.28515625" style="1" customWidth="1"/>
    <col min="8" max="9" width="7.140625" style="1" customWidth="1"/>
    <col min="10" max="10" width="5" style="1" customWidth="1"/>
    <col min="11" max="11" width="7.140625" style="1" customWidth="1"/>
    <col min="12" max="12" width="13" style="1" customWidth="1"/>
    <col min="13" max="16384" width="9.140625" style="1"/>
  </cols>
  <sheetData>
    <row r="1" spans="1:16">
      <c r="A1" s="22" t="s">
        <v>10</v>
      </c>
      <c r="B1" s="22"/>
      <c r="C1" s="22"/>
      <c r="D1" s="22"/>
      <c r="E1" s="22"/>
      <c r="F1" s="27"/>
      <c r="G1" s="27"/>
      <c r="H1" s="27"/>
      <c r="I1" s="5"/>
      <c r="J1" s="5"/>
      <c r="K1" s="5"/>
      <c r="L1" s="3"/>
    </row>
    <row r="2" spans="1:16">
      <c r="A2" s="65" t="s">
        <v>51</v>
      </c>
      <c r="B2" s="65"/>
      <c r="C2" s="65"/>
      <c r="D2" s="65"/>
      <c r="E2" s="65"/>
      <c r="F2" s="27"/>
      <c r="G2" s="27"/>
      <c r="H2" s="27"/>
      <c r="I2" s="5"/>
      <c r="J2" s="5"/>
      <c r="K2" s="5"/>
      <c r="L2" s="3"/>
    </row>
    <row r="3" spans="1:16">
      <c r="A3" s="72" t="s">
        <v>24</v>
      </c>
      <c r="B3" s="72"/>
      <c r="C3" s="72"/>
      <c r="D3" s="72"/>
      <c r="E3" s="72"/>
      <c r="F3" s="10"/>
      <c r="G3" s="10"/>
      <c r="H3" s="10"/>
      <c r="I3" s="5"/>
      <c r="J3" s="5"/>
      <c r="K3" s="5"/>
      <c r="L3" s="3"/>
    </row>
    <row r="4" spans="1:16" ht="15.75" customHeight="1">
      <c r="A4" s="66" t="s">
        <v>11</v>
      </c>
      <c r="B4" s="66"/>
      <c r="C4" s="66"/>
      <c r="D4" s="66"/>
      <c r="E4" s="66"/>
      <c r="F4" s="11"/>
      <c r="G4" s="11"/>
      <c r="H4" s="11"/>
      <c r="I4" s="5"/>
      <c r="J4" s="5"/>
      <c r="K4" s="5"/>
      <c r="L4" s="3"/>
    </row>
    <row r="5" spans="1:16">
      <c r="A5" s="6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</row>
    <row r="6" spans="1:16" ht="80.25" customHeight="1">
      <c r="A6" s="67" t="s">
        <v>22</v>
      </c>
      <c r="B6" s="68" t="s">
        <v>12</v>
      </c>
      <c r="C6" s="69" t="s">
        <v>25</v>
      </c>
      <c r="D6" s="70"/>
      <c r="E6" s="71"/>
      <c r="F6" s="69" t="s">
        <v>47</v>
      </c>
      <c r="G6" s="70"/>
      <c r="H6" s="71"/>
      <c r="I6" s="69" t="s">
        <v>27</v>
      </c>
      <c r="J6" s="70"/>
      <c r="K6" s="71"/>
      <c r="L6" s="3"/>
      <c r="M6" s="3"/>
      <c r="N6" s="3"/>
      <c r="O6" s="3"/>
      <c r="P6" s="3"/>
    </row>
    <row r="7" spans="1:16" ht="54">
      <c r="A7" s="67"/>
      <c r="B7" s="68"/>
      <c r="C7" s="29" t="s">
        <v>13</v>
      </c>
      <c r="D7" s="29" t="s">
        <v>14</v>
      </c>
      <c r="E7" s="29" t="s">
        <v>46</v>
      </c>
      <c r="F7" s="29" t="s">
        <v>13</v>
      </c>
      <c r="G7" s="29" t="s">
        <v>14</v>
      </c>
      <c r="H7" s="28" t="s">
        <v>9</v>
      </c>
      <c r="I7" s="29" t="s">
        <v>13</v>
      </c>
      <c r="J7" s="29" t="s">
        <v>14</v>
      </c>
      <c r="K7" s="28" t="s">
        <v>9</v>
      </c>
      <c r="L7" s="3"/>
      <c r="M7" s="3"/>
      <c r="N7" s="3"/>
      <c r="O7" s="3"/>
      <c r="P7" s="3"/>
    </row>
    <row r="8" spans="1:16" ht="15" customHeight="1">
      <c r="A8" s="15" t="s">
        <v>15</v>
      </c>
      <c r="B8" s="16" t="s">
        <v>5</v>
      </c>
      <c r="C8" s="12">
        <v>145</v>
      </c>
      <c r="D8" s="12">
        <v>141</v>
      </c>
      <c r="E8" s="12">
        <v>141</v>
      </c>
      <c r="F8" s="12"/>
      <c r="G8" s="12"/>
      <c r="H8" s="12"/>
      <c r="I8" s="12">
        <v>65</v>
      </c>
      <c r="J8" s="12">
        <v>63</v>
      </c>
      <c r="K8" s="12">
        <v>60</v>
      </c>
      <c r="L8" s="3"/>
      <c r="M8" s="3"/>
      <c r="N8" s="3"/>
      <c r="O8" s="3"/>
      <c r="P8" s="3"/>
    </row>
    <row r="9" spans="1:16" ht="15" customHeight="1">
      <c r="A9" s="17" t="s">
        <v>17</v>
      </c>
      <c r="B9" s="16" t="s">
        <v>2</v>
      </c>
      <c r="C9" s="18">
        <f>C10/C8</f>
        <v>913.71034482758625</v>
      </c>
      <c r="D9" s="18">
        <f>D10/D8</f>
        <v>421.20567375886526</v>
      </c>
      <c r="E9" s="18">
        <f>E10/E8</f>
        <v>421.20567375886526</v>
      </c>
      <c r="F9" s="12"/>
      <c r="G9" s="12"/>
      <c r="H9" s="12"/>
      <c r="I9" s="18">
        <f>I10/I8</f>
        <v>588.58307692307699</v>
      </c>
      <c r="J9" s="18">
        <f>J10/J8</f>
        <v>264.53968253968253</v>
      </c>
      <c r="K9" s="18">
        <f>K10/K8</f>
        <v>277.76666666666665</v>
      </c>
      <c r="L9" s="3"/>
      <c r="M9" s="3"/>
      <c r="N9" s="3"/>
      <c r="O9" s="3"/>
      <c r="P9" s="3"/>
    </row>
    <row r="10" spans="1:16" ht="15" customHeight="1">
      <c r="A10" s="15" t="s">
        <v>6</v>
      </c>
      <c r="B10" s="16" t="s">
        <v>2</v>
      </c>
      <c r="C10" s="12">
        <f t="shared" ref="C10:K10" si="0">C12+C26+C27+C28+C29+C30</f>
        <v>132488</v>
      </c>
      <c r="D10" s="12">
        <f t="shared" si="0"/>
        <v>59390</v>
      </c>
      <c r="E10" s="12">
        <f t="shared" si="0"/>
        <v>59390</v>
      </c>
      <c r="F10" s="12">
        <f t="shared" si="0"/>
        <v>638</v>
      </c>
      <c r="G10" s="12">
        <f t="shared" si="0"/>
        <v>430</v>
      </c>
      <c r="H10" s="12">
        <f t="shared" si="0"/>
        <v>430</v>
      </c>
      <c r="I10" s="12">
        <f t="shared" si="0"/>
        <v>38257.9</v>
      </c>
      <c r="J10" s="12">
        <f t="shared" si="0"/>
        <v>16666</v>
      </c>
      <c r="K10" s="12">
        <f t="shared" si="0"/>
        <v>16666</v>
      </c>
      <c r="L10" s="26"/>
      <c r="M10" s="26"/>
      <c r="N10" s="26"/>
      <c r="O10" s="26"/>
      <c r="P10" s="3"/>
    </row>
    <row r="11" spans="1:16" ht="15" customHeight="1">
      <c r="A11" s="17" t="s">
        <v>0</v>
      </c>
      <c r="B11" s="17"/>
      <c r="C11" s="12"/>
      <c r="D11" s="12"/>
      <c r="E11" s="12"/>
      <c r="F11" s="12"/>
      <c r="G11" s="12"/>
      <c r="H11" s="12"/>
      <c r="I11" s="12"/>
      <c r="J11" s="12"/>
      <c r="K11" s="12"/>
      <c r="L11" s="3"/>
      <c r="M11" s="3"/>
      <c r="N11" s="3"/>
      <c r="O11" s="3"/>
      <c r="P11" s="3"/>
    </row>
    <row r="12" spans="1:16" ht="15" customHeight="1">
      <c r="A12" s="15" t="s">
        <v>7</v>
      </c>
      <c r="B12" s="16" t="s">
        <v>2</v>
      </c>
      <c r="C12" s="12">
        <f>C14+C17+C20+C23</f>
        <v>73739</v>
      </c>
      <c r="D12" s="12">
        <f>D14+D17+D20+D23</f>
        <v>30819</v>
      </c>
      <c r="E12" s="12">
        <f>E14+E17+E20+E23</f>
        <v>30819</v>
      </c>
      <c r="F12" s="12"/>
      <c r="G12" s="12"/>
      <c r="H12" s="12"/>
      <c r="I12" s="12">
        <f>I14+I17+I20+I23</f>
        <v>10212</v>
      </c>
      <c r="J12" s="12">
        <f>J14+J17+J20+J23</f>
        <v>4213</v>
      </c>
      <c r="K12" s="12">
        <f>K14+K17+K20+K23</f>
        <v>4213</v>
      </c>
      <c r="L12" s="3"/>
      <c r="M12" s="3"/>
      <c r="N12" s="3"/>
      <c r="O12" s="3"/>
      <c r="P12" s="3"/>
    </row>
    <row r="13" spans="1:16" ht="15" customHeight="1">
      <c r="A13" s="17" t="s">
        <v>1</v>
      </c>
      <c r="B13" s="17"/>
      <c r="C13" s="12"/>
      <c r="D13" s="12"/>
      <c r="E13" s="12"/>
      <c r="F13" s="12"/>
      <c r="G13" s="12"/>
      <c r="H13" s="12"/>
      <c r="I13" s="12"/>
      <c r="J13" s="12"/>
      <c r="K13" s="12"/>
      <c r="L13" s="3"/>
      <c r="M13" s="3"/>
      <c r="N13" s="3"/>
      <c r="O13" s="3"/>
      <c r="P13" s="3"/>
    </row>
    <row r="14" spans="1:16" ht="15" customHeight="1">
      <c r="A14" s="12" t="s">
        <v>8</v>
      </c>
      <c r="B14" s="16" t="s">
        <v>2</v>
      </c>
      <c r="C14" s="12">
        <v>9854</v>
      </c>
      <c r="D14" s="12">
        <v>4455</v>
      </c>
      <c r="E14" s="12">
        <v>4455</v>
      </c>
      <c r="F14" s="12"/>
      <c r="G14" s="12"/>
      <c r="H14" s="12"/>
      <c r="I14" s="12"/>
      <c r="J14" s="12"/>
      <c r="K14" s="12"/>
      <c r="L14" s="3"/>
      <c r="M14" s="3"/>
      <c r="N14" s="3"/>
      <c r="O14" s="3"/>
      <c r="P14" s="3"/>
    </row>
    <row r="15" spans="1:16" ht="15" customHeight="1">
      <c r="A15" s="17" t="s">
        <v>4</v>
      </c>
      <c r="B15" s="19" t="s">
        <v>3</v>
      </c>
      <c r="C15" s="12">
        <v>5</v>
      </c>
      <c r="D15" s="12">
        <v>5</v>
      </c>
      <c r="E15" s="12">
        <v>5</v>
      </c>
      <c r="F15" s="12"/>
      <c r="G15" s="12"/>
      <c r="H15" s="12"/>
      <c r="I15" s="12"/>
      <c r="J15" s="12"/>
      <c r="K15" s="12"/>
      <c r="L15" s="3"/>
      <c r="M15" s="3"/>
      <c r="N15" s="3"/>
      <c r="O15" s="3"/>
      <c r="P15" s="3"/>
    </row>
    <row r="16" spans="1:16" ht="15" customHeight="1">
      <c r="A16" s="17" t="s">
        <v>20</v>
      </c>
      <c r="B16" s="16" t="s">
        <v>21</v>
      </c>
      <c r="C16" s="34">
        <f>C14/C15/12*1000</f>
        <v>164233.33333333331</v>
      </c>
      <c r="D16" s="12">
        <f>D14/D15/6*1000</f>
        <v>148500</v>
      </c>
      <c r="E16" s="12">
        <f>E14/E15/6*1000</f>
        <v>148500</v>
      </c>
      <c r="F16" s="12"/>
      <c r="G16" s="12"/>
      <c r="H16" s="12"/>
      <c r="I16" s="12"/>
      <c r="J16" s="12"/>
      <c r="K16" s="12"/>
      <c r="L16" s="3"/>
      <c r="M16" s="3"/>
      <c r="N16" s="3"/>
      <c r="O16" s="3"/>
      <c r="P16" s="3"/>
    </row>
    <row r="17" spans="1:16" ht="15" customHeight="1">
      <c r="A17" s="12" t="s">
        <v>18</v>
      </c>
      <c r="B17" s="16" t="s">
        <v>2</v>
      </c>
      <c r="C17" s="12">
        <v>14747</v>
      </c>
      <c r="D17" s="12">
        <v>5896</v>
      </c>
      <c r="E17" s="12">
        <v>5896</v>
      </c>
      <c r="F17" s="12"/>
      <c r="G17" s="12"/>
      <c r="H17" s="12"/>
      <c r="I17" s="12">
        <v>5688</v>
      </c>
      <c r="J17" s="12">
        <v>2306</v>
      </c>
      <c r="K17" s="12">
        <v>2306</v>
      </c>
      <c r="L17" s="3"/>
      <c r="M17" s="3"/>
      <c r="N17" s="3"/>
      <c r="O17" s="3"/>
      <c r="P17" s="3"/>
    </row>
    <row r="18" spans="1:16" ht="15" customHeight="1">
      <c r="A18" s="17" t="s">
        <v>4</v>
      </c>
      <c r="B18" s="19" t="s">
        <v>3</v>
      </c>
      <c r="C18" s="12">
        <v>9</v>
      </c>
      <c r="D18" s="12">
        <v>9</v>
      </c>
      <c r="E18" s="12">
        <v>9</v>
      </c>
      <c r="F18" s="12"/>
      <c r="G18" s="12"/>
      <c r="H18" s="12"/>
      <c r="I18" s="12">
        <v>4</v>
      </c>
      <c r="J18" s="12">
        <v>4</v>
      </c>
      <c r="K18" s="12">
        <v>4</v>
      </c>
      <c r="L18" s="3"/>
      <c r="M18" s="3"/>
      <c r="N18" s="3"/>
      <c r="O18" s="3"/>
      <c r="P18" s="3"/>
    </row>
    <row r="19" spans="1:16" ht="15" customHeight="1">
      <c r="A19" s="17" t="s">
        <v>20</v>
      </c>
      <c r="B19" s="16" t="s">
        <v>21</v>
      </c>
      <c r="C19" s="34">
        <f>C17/C18/12*1000</f>
        <v>136546.29629629629</v>
      </c>
      <c r="D19" s="12">
        <f t="shared" ref="D19:E19" si="1">D17/D18/6*1000</f>
        <v>109185.18518518518</v>
      </c>
      <c r="E19" s="12">
        <f t="shared" si="1"/>
        <v>109185.18518518518</v>
      </c>
      <c r="F19" s="12"/>
      <c r="G19" s="12"/>
      <c r="H19" s="12"/>
      <c r="I19" s="12">
        <v>118500</v>
      </c>
      <c r="J19" s="12">
        <f t="shared" ref="J19" si="2">J17/J18/6*1000</f>
        <v>96083.333333333328</v>
      </c>
      <c r="K19" s="12">
        <f t="shared" ref="K19" si="3">K17/K18/6*1000</f>
        <v>96083.333333333328</v>
      </c>
      <c r="L19" s="3"/>
      <c r="M19" s="3"/>
      <c r="N19" s="3"/>
      <c r="O19" s="3"/>
      <c r="P19" s="3"/>
    </row>
    <row r="20" spans="1:16" ht="15" customHeight="1">
      <c r="A20" s="20" t="s">
        <v>19</v>
      </c>
      <c r="B20" s="16" t="s">
        <v>2</v>
      </c>
      <c r="C20" s="12">
        <v>15254</v>
      </c>
      <c r="D20" s="12">
        <v>5623</v>
      </c>
      <c r="E20" s="12">
        <v>5623</v>
      </c>
      <c r="F20" s="12"/>
      <c r="G20" s="12"/>
      <c r="H20" s="12"/>
      <c r="I20" s="12">
        <v>4524</v>
      </c>
      <c r="J20" s="12">
        <v>1907</v>
      </c>
      <c r="K20" s="12">
        <v>1907</v>
      </c>
      <c r="L20" s="3"/>
      <c r="M20" s="3"/>
      <c r="N20" s="3"/>
      <c r="O20" s="3"/>
      <c r="P20" s="3"/>
    </row>
    <row r="21" spans="1:16" ht="15" customHeight="1">
      <c r="A21" s="17" t="s">
        <v>4</v>
      </c>
      <c r="B21" s="19" t="s">
        <v>3</v>
      </c>
      <c r="C21" s="12">
        <v>11</v>
      </c>
      <c r="D21" s="12">
        <v>11</v>
      </c>
      <c r="E21" s="12">
        <v>11</v>
      </c>
      <c r="F21" s="12"/>
      <c r="G21" s="12"/>
      <c r="H21" s="12"/>
      <c r="I21" s="12">
        <v>3</v>
      </c>
      <c r="J21" s="12">
        <v>3</v>
      </c>
      <c r="K21" s="12">
        <v>3</v>
      </c>
      <c r="L21" s="3"/>
      <c r="M21" s="3"/>
      <c r="N21" s="3"/>
      <c r="O21" s="3"/>
      <c r="P21" s="3"/>
    </row>
    <row r="22" spans="1:16" ht="15" customHeight="1">
      <c r="A22" s="17" t="s">
        <v>20</v>
      </c>
      <c r="B22" s="16" t="s">
        <v>21</v>
      </c>
      <c r="C22" s="34">
        <f>C20/C21/12*1000</f>
        <v>115560.60606060606</v>
      </c>
      <c r="D22" s="34">
        <f t="shared" ref="D22:E22" si="4">D20/D21/6*1000</f>
        <v>85196.969696969696</v>
      </c>
      <c r="E22" s="34">
        <f t="shared" si="4"/>
        <v>85196.969696969696</v>
      </c>
      <c r="F22" s="12"/>
      <c r="G22" s="12"/>
      <c r="H22" s="12"/>
      <c r="I22" s="12">
        <v>98000</v>
      </c>
      <c r="J22" s="12">
        <f t="shared" ref="J22" si="5">J20/J21/6*1000</f>
        <v>105944.44444444444</v>
      </c>
      <c r="K22" s="12">
        <f t="shared" ref="K22" si="6">K20/K21/6*1000</f>
        <v>105944.44444444444</v>
      </c>
      <c r="L22" s="3"/>
      <c r="M22" s="3"/>
      <c r="N22" s="3"/>
      <c r="O22" s="3"/>
      <c r="P22" s="3"/>
    </row>
    <row r="23" spans="1:16" ht="15" customHeight="1">
      <c r="A23" s="12" t="s">
        <v>16</v>
      </c>
      <c r="B23" s="16" t="s">
        <v>2</v>
      </c>
      <c r="C23" s="12">
        <v>33884</v>
      </c>
      <c r="D23" s="12">
        <v>14845</v>
      </c>
      <c r="E23" s="12">
        <v>14845</v>
      </c>
      <c r="F23" s="12"/>
      <c r="G23" s="12"/>
      <c r="H23" s="12"/>
      <c r="I23" s="12"/>
      <c r="J23" s="12"/>
      <c r="K23" s="12"/>
      <c r="L23" s="3"/>
      <c r="M23" s="3"/>
      <c r="N23" s="3"/>
      <c r="O23" s="3"/>
      <c r="P23" s="3"/>
    </row>
    <row r="24" spans="1:16" ht="15" customHeight="1">
      <c r="A24" s="17" t="s">
        <v>4</v>
      </c>
      <c r="B24" s="19" t="s">
        <v>3</v>
      </c>
      <c r="C24" s="12">
        <v>44</v>
      </c>
      <c r="D24" s="12">
        <v>44</v>
      </c>
      <c r="E24" s="12">
        <v>44</v>
      </c>
      <c r="F24" s="12"/>
      <c r="G24" s="12"/>
      <c r="H24" s="12"/>
      <c r="I24" s="12"/>
      <c r="J24" s="12"/>
      <c r="K24" s="12"/>
      <c r="L24" s="3"/>
      <c r="M24" s="3"/>
      <c r="N24" s="3"/>
      <c r="O24" s="3"/>
      <c r="P24" s="3"/>
    </row>
    <row r="25" spans="1:16" ht="15" customHeight="1">
      <c r="A25" s="17" t="s">
        <v>20</v>
      </c>
      <c r="B25" s="16" t="s">
        <v>21</v>
      </c>
      <c r="C25" s="34">
        <f>C23/C24/12*1000</f>
        <v>64174.242424242424</v>
      </c>
      <c r="D25" s="34">
        <f t="shared" ref="D25:E25" si="7">D23/D24/6*1000</f>
        <v>56231.060606060601</v>
      </c>
      <c r="E25" s="34">
        <f t="shared" si="7"/>
        <v>56231.060606060601</v>
      </c>
      <c r="F25" s="12"/>
      <c r="G25" s="12"/>
      <c r="H25" s="12"/>
      <c r="I25" s="12"/>
      <c r="J25" s="12"/>
      <c r="K25" s="12"/>
      <c r="L25" s="3"/>
      <c r="M25" s="3"/>
      <c r="N25" s="3"/>
      <c r="O25" s="3"/>
      <c r="P25" s="3"/>
    </row>
    <row r="26" spans="1:16" ht="15" customHeight="1">
      <c r="A26" s="15" t="s">
        <v>30</v>
      </c>
      <c r="B26" s="16" t="s">
        <v>2</v>
      </c>
      <c r="C26" s="12">
        <v>6995</v>
      </c>
      <c r="D26" s="12">
        <v>3364</v>
      </c>
      <c r="E26" s="12">
        <v>3364</v>
      </c>
      <c r="F26" s="12"/>
      <c r="G26" s="12"/>
      <c r="H26" s="12"/>
      <c r="I26" s="12">
        <v>955</v>
      </c>
      <c r="J26" s="12">
        <v>443</v>
      </c>
      <c r="K26" s="12">
        <v>443</v>
      </c>
      <c r="L26" s="3"/>
      <c r="M26" s="3"/>
      <c r="N26" s="3"/>
      <c r="O26" s="3"/>
      <c r="P26" s="3"/>
    </row>
    <row r="27" spans="1:16" ht="47.25" customHeight="1">
      <c r="A27" s="21" t="s">
        <v>31</v>
      </c>
      <c r="B27" s="16" t="s">
        <v>2</v>
      </c>
      <c r="C27" s="12">
        <v>3956</v>
      </c>
      <c r="D27" s="12">
        <v>2127</v>
      </c>
      <c r="E27" s="12">
        <v>2127</v>
      </c>
      <c r="F27" s="12"/>
      <c r="G27" s="12"/>
      <c r="H27" s="12"/>
      <c r="I27" s="12">
        <v>228</v>
      </c>
      <c r="J27" s="12">
        <v>0</v>
      </c>
      <c r="K27" s="12">
        <v>0</v>
      </c>
      <c r="L27" s="3"/>
      <c r="M27" s="3"/>
      <c r="N27" s="3"/>
      <c r="O27" s="3"/>
      <c r="P27" s="3"/>
    </row>
    <row r="28" spans="1:16" ht="15" customHeight="1">
      <c r="A28" s="21" t="s">
        <v>32</v>
      </c>
      <c r="B28" s="16" t="s">
        <v>2</v>
      </c>
      <c r="C28" s="12"/>
      <c r="D28" s="12">
        <v>0</v>
      </c>
      <c r="E28" s="12">
        <v>0</v>
      </c>
      <c r="F28" s="12"/>
      <c r="G28" s="12"/>
      <c r="H28" s="12"/>
      <c r="I28" s="12"/>
      <c r="J28" s="12">
        <v>0</v>
      </c>
      <c r="K28" s="12">
        <v>0</v>
      </c>
      <c r="L28" s="3"/>
      <c r="M28" s="3"/>
      <c r="N28" s="3"/>
      <c r="O28" s="3"/>
      <c r="P28" s="3"/>
    </row>
    <row r="29" spans="1:16" ht="40.5" customHeight="1">
      <c r="A29" s="21" t="s">
        <v>33</v>
      </c>
      <c r="B29" s="16" t="s">
        <v>2</v>
      </c>
      <c r="C29" s="12"/>
      <c r="D29" s="12"/>
      <c r="E29" s="12"/>
      <c r="F29" s="12">
        <v>638</v>
      </c>
      <c r="G29" s="12">
        <v>430</v>
      </c>
      <c r="H29" s="12">
        <v>430</v>
      </c>
      <c r="I29" s="12"/>
      <c r="J29" s="12"/>
      <c r="K29" s="12"/>
      <c r="L29" s="3"/>
      <c r="M29" s="3"/>
      <c r="N29" s="3"/>
      <c r="O29" s="3"/>
      <c r="P29" s="3"/>
    </row>
    <row r="30" spans="1:16" ht="45" customHeight="1">
      <c r="A30" s="21" t="s">
        <v>34</v>
      </c>
      <c r="B30" s="16" t="s">
        <v>2</v>
      </c>
      <c r="C30" s="12">
        <f>C31+C32+C33+C34</f>
        <v>47798</v>
      </c>
      <c r="D30" s="12">
        <f>D31+D32+D33+D34</f>
        <v>23080</v>
      </c>
      <c r="E30" s="12">
        <f>E31+E32+E33+E34</f>
        <v>23080</v>
      </c>
      <c r="F30" s="12"/>
      <c r="G30" s="12"/>
      <c r="H30" s="12"/>
      <c r="I30" s="12">
        <f>I31+I32+I33+I34</f>
        <v>26862.9</v>
      </c>
      <c r="J30" s="12">
        <f>J31+J32+J33+J34</f>
        <v>12010</v>
      </c>
      <c r="K30" s="12">
        <f>K31+K32+K33+K34</f>
        <v>12010</v>
      </c>
      <c r="L30" s="3"/>
      <c r="M30" s="3"/>
      <c r="N30" s="3"/>
      <c r="O30" s="3"/>
      <c r="P30" s="3"/>
    </row>
    <row r="31" spans="1:16" ht="15" customHeight="1">
      <c r="A31" s="12" t="s">
        <v>35</v>
      </c>
      <c r="B31" s="16" t="s">
        <v>2</v>
      </c>
      <c r="C31" s="12">
        <v>20900</v>
      </c>
      <c r="D31" s="12">
        <v>9527</v>
      </c>
      <c r="E31" s="12">
        <v>9527</v>
      </c>
      <c r="F31" s="12"/>
      <c r="G31" s="12"/>
      <c r="H31" s="12"/>
      <c r="I31" s="12">
        <v>13072</v>
      </c>
      <c r="J31" s="12">
        <v>5535</v>
      </c>
      <c r="K31" s="12">
        <v>5535</v>
      </c>
    </row>
    <row r="32" spans="1:16" ht="15" customHeight="1">
      <c r="A32" s="12" t="s">
        <v>36</v>
      </c>
      <c r="B32" s="16" t="s">
        <v>2</v>
      </c>
      <c r="C32" s="12">
        <v>1053</v>
      </c>
      <c r="D32" s="12">
        <v>1053</v>
      </c>
      <c r="E32" s="12">
        <v>1053</v>
      </c>
      <c r="F32" s="12"/>
      <c r="G32" s="12"/>
      <c r="H32" s="12"/>
      <c r="I32" s="12">
        <v>0</v>
      </c>
      <c r="J32" s="12">
        <v>0</v>
      </c>
      <c r="K32" s="12">
        <v>0</v>
      </c>
    </row>
    <row r="33" spans="1:11" ht="15" customHeight="1">
      <c r="A33" s="12" t="s">
        <v>48</v>
      </c>
      <c r="B33" s="16" t="s">
        <v>2</v>
      </c>
      <c r="C33" s="12">
        <v>1156</v>
      </c>
      <c r="D33" s="12">
        <v>1055</v>
      </c>
      <c r="E33" s="12">
        <v>1055</v>
      </c>
      <c r="F33" s="12"/>
      <c r="G33" s="12"/>
      <c r="H33" s="12"/>
      <c r="I33" s="12">
        <v>292.89999999999998</v>
      </c>
      <c r="J33" s="12">
        <v>136</v>
      </c>
      <c r="K33" s="12">
        <v>136</v>
      </c>
    </row>
    <row r="34" spans="1:11" ht="15" customHeight="1">
      <c r="A34" s="12" t="s">
        <v>50</v>
      </c>
      <c r="B34" s="16" t="s">
        <v>2</v>
      </c>
      <c r="C34" s="12">
        <v>24689</v>
      </c>
      <c r="D34" s="12">
        <v>11445</v>
      </c>
      <c r="E34" s="12">
        <v>11445</v>
      </c>
      <c r="F34" s="12"/>
      <c r="G34" s="12"/>
      <c r="H34" s="12"/>
      <c r="I34" s="12">
        <v>13498</v>
      </c>
      <c r="J34" s="12">
        <v>6339</v>
      </c>
      <c r="K34" s="12">
        <v>6339</v>
      </c>
    </row>
    <row r="35" spans="1:11"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3"/>
      <c r="B36" s="24"/>
      <c r="C36" s="23"/>
      <c r="D36" s="23"/>
      <c r="E36" s="23"/>
      <c r="F36" s="23"/>
      <c r="G36" s="23"/>
      <c r="H36" s="23"/>
    </row>
    <row r="37" spans="1:11">
      <c r="A37" s="23"/>
      <c r="B37" s="24"/>
      <c r="C37" s="23"/>
      <c r="D37" s="23"/>
      <c r="E37" s="23"/>
      <c r="F37" s="23"/>
      <c r="G37" s="23"/>
    </row>
  </sheetData>
  <mergeCells count="8">
    <mergeCell ref="F6:H6"/>
    <mergeCell ref="I6:K6"/>
    <mergeCell ref="A2:E2"/>
    <mergeCell ref="A3:E3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7"/>
  <sheetViews>
    <sheetView topLeftCell="A10" workbookViewId="0">
      <selection activeCell="N14" sqref="N14:N23"/>
    </sheetView>
  </sheetViews>
  <sheetFormatPr defaultColWidth="9.140625" defaultRowHeight="20.25"/>
  <cols>
    <col min="1" max="1" width="37.28515625" style="1" customWidth="1"/>
    <col min="2" max="2" width="7.5703125" style="2" customWidth="1"/>
    <col min="3" max="3" width="7.140625" style="1" customWidth="1"/>
    <col min="4" max="4" width="7" style="1" customWidth="1"/>
    <col min="5" max="6" width="7.140625" style="1" customWidth="1"/>
    <col min="7" max="7" width="4.28515625" style="1" customWidth="1"/>
    <col min="8" max="9" width="7.140625" style="1" customWidth="1"/>
    <col min="10" max="10" width="5" style="1" customWidth="1"/>
    <col min="11" max="11" width="7.140625" style="1" customWidth="1"/>
    <col min="12" max="12" width="13" style="1" customWidth="1"/>
    <col min="13" max="16384" width="9.140625" style="1"/>
  </cols>
  <sheetData>
    <row r="1" spans="1:16">
      <c r="A1" s="22" t="s">
        <v>10</v>
      </c>
      <c r="B1" s="22"/>
      <c r="C1" s="22"/>
      <c r="D1" s="22"/>
      <c r="E1" s="22"/>
      <c r="F1" s="9"/>
      <c r="G1" s="9"/>
      <c r="H1" s="9"/>
      <c r="I1" s="5"/>
      <c r="J1" s="5"/>
      <c r="K1" s="5"/>
      <c r="L1" s="3"/>
    </row>
    <row r="2" spans="1:16">
      <c r="A2" s="65" t="s">
        <v>49</v>
      </c>
      <c r="B2" s="65"/>
      <c r="C2" s="65"/>
      <c r="D2" s="65"/>
      <c r="E2" s="65"/>
      <c r="F2" s="9"/>
      <c r="G2" s="9"/>
      <c r="H2" s="9"/>
      <c r="I2" s="5"/>
      <c r="J2" s="5"/>
      <c r="K2" s="5"/>
      <c r="L2" s="3"/>
    </row>
    <row r="3" spans="1:16">
      <c r="A3" s="72" t="s">
        <v>24</v>
      </c>
      <c r="B3" s="72"/>
      <c r="C3" s="72"/>
      <c r="D3" s="72"/>
      <c r="E3" s="72"/>
      <c r="F3" s="10"/>
      <c r="G3" s="10"/>
      <c r="H3" s="10"/>
      <c r="I3" s="5"/>
      <c r="J3" s="5"/>
      <c r="K3" s="5"/>
      <c r="L3" s="3"/>
    </row>
    <row r="4" spans="1:16" ht="15.75" customHeight="1">
      <c r="A4" s="66" t="s">
        <v>11</v>
      </c>
      <c r="B4" s="66"/>
      <c r="C4" s="66"/>
      <c r="D4" s="66"/>
      <c r="E4" s="66"/>
      <c r="F4" s="11"/>
      <c r="G4" s="11"/>
      <c r="H4" s="11"/>
      <c r="I4" s="5"/>
      <c r="J4" s="5"/>
      <c r="K4" s="5"/>
      <c r="L4" s="3"/>
    </row>
    <row r="5" spans="1:16">
      <c r="A5" s="6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</row>
    <row r="6" spans="1:16" ht="80.25" customHeight="1">
      <c r="A6" s="67" t="s">
        <v>22</v>
      </c>
      <c r="B6" s="68" t="s">
        <v>12</v>
      </c>
      <c r="C6" s="69" t="s">
        <v>25</v>
      </c>
      <c r="D6" s="70"/>
      <c r="E6" s="71"/>
      <c r="F6" s="69" t="s">
        <v>47</v>
      </c>
      <c r="G6" s="70"/>
      <c r="H6" s="71"/>
      <c r="I6" s="69" t="s">
        <v>27</v>
      </c>
      <c r="J6" s="70"/>
      <c r="K6" s="71"/>
      <c r="L6" s="3"/>
      <c r="M6" s="3"/>
      <c r="N6" s="3"/>
      <c r="O6" s="3"/>
      <c r="P6" s="3"/>
    </row>
    <row r="7" spans="1:16" ht="54">
      <c r="A7" s="67"/>
      <c r="B7" s="68"/>
      <c r="C7" s="13" t="s">
        <v>13</v>
      </c>
      <c r="D7" s="13" t="s">
        <v>14</v>
      </c>
      <c r="E7" s="25" t="s">
        <v>46</v>
      </c>
      <c r="F7" s="13" t="s">
        <v>13</v>
      </c>
      <c r="G7" s="13" t="s">
        <v>14</v>
      </c>
      <c r="H7" s="14" t="s">
        <v>9</v>
      </c>
      <c r="I7" s="13" t="s">
        <v>13</v>
      </c>
      <c r="J7" s="13" t="s">
        <v>14</v>
      </c>
      <c r="K7" s="14" t="s">
        <v>9</v>
      </c>
      <c r="L7" s="3"/>
      <c r="M7" s="3"/>
      <c r="N7" s="3"/>
      <c r="O7" s="3"/>
      <c r="P7" s="3"/>
    </row>
    <row r="8" spans="1:16" ht="15" customHeight="1">
      <c r="A8" s="15" t="s">
        <v>15</v>
      </c>
      <c r="B8" s="16" t="s">
        <v>5</v>
      </c>
      <c r="C8" s="12">
        <v>145</v>
      </c>
      <c r="D8" s="12">
        <v>141</v>
      </c>
      <c r="E8" s="12">
        <v>141</v>
      </c>
      <c r="F8" s="12"/>
      <c r="G8" s="12"/>
      <c r="H8" s="12"/>
      <c r="I8" s="12">
        <v>65</v>
      </c>
      <c r="J8" s="12">
        <v>63</v>
      </c>
      <c r="K8" s="12">
        <v>63</v>
      </c>
      <c r="L8" s="3"/>
      <c r="M8" s="3"/>
      <c r="N8" s="3"/>
      <c r="O8" s="3"/>
      <c r="P8" s="3"/>
    </row>
    <row r="9" spans="1:16" ht="15" customHeight="1">
      <c r="A9" s="17" t="s">
        <v>17</v>
      </c>
      <c r="B9" s="16" t="s">
        <v>2</v>
      </c>
      <c r="C9" s="18">
        <f>C10/C8</f>
        <v>864.84827586206893</v>
      </c>
      <c r="D9" s="18">
        <f>D10/D8</f>
        <v>212.3758865248227</v>
      </c>
      <c r="E9" s="18">
        <f>E10/E8</f>
        <v>212.3758865248227</v>
      </c>
      <c r="F9" s="12"/>
      <c r="G9" s="12"/>
      <c r="H9" s="12"/>
      <c r="I9" s="18">
        <f>I10/I8</f>
        <v>572.07538461538468</v>
      </c>
      <c r="J9" s="18">
        <f>J10/J8</f>
        <v>127.49206349206349</v>
      </c>
      <c r="K9" s="18">
        <f>K10/K8</f>
        <v>127.49206349206349</v>
      </c>
      <c r="L9" s="3"/>
      <c r="M9" s="3"/>
      <c r="N9" s="3"/>
      <c r="O9" s="3"/>
      <c r="P9" s="3"/>
    </row>
    <row r="10" spans="1:16" ht="15" customHeight="1">
      <c r="A10" s="15" t="s">
        <v>6</v>
      </c>
      <c r="B10" s="16" t="s">
        <v>2</v>
      </c>
      <c r="C10" s="12">
        <f>C12+C26+C27+C28+C29+C30</f>
        <v>125403</v>
      </c>
      <c r="D10" s="12">
        <f>D12+D26+D27+D28+D29+D30</f>
        <v>29945</v>
      </c>
      <c r="E10" s="12">
        <f>E12+E26+E27+E28+E29+E30</f>
        <v>29945</v>
      </c>
      <c r="F10" s="12">
        <f>F12+F26+F27+F28+F29+F30</f>
        <v>638</v>
      </c>
      <c r="G10" s="12"/>
      <c r="H10" s="12">
        <f>H12+H26+H27+H28+H29+H30</f>
        <v>0</v>
      </c>
      <c r="I10" s="12">
        <f>I12+I26+I27+I28+I29+I30</f>
        <v>37184.9</v>
      </c>
      <c r="J10" s="12">
        <f>J12+J26+J27+J28+J29+J30</f>
        <v>8032</v>
      </c>
      <c r="K10" s="12">
        <f>K12+K26+K27+K28+K29+K30</f>
        <v>8032</v>
      </c>
      <c r="L10" s="26"/>
      <c r="M10" s="26"/>
      <c r="N10" s="26"/>
      <c r="O10" s="26"/>
      <c r="P10" s="3"/>
    </row>
    <row r="11" spans="1:16" ht="15" customHeight="1">
      <c r="A11" s="17" t="s">
        <v>0</v>
      </c>
      <c r="B11" s="17"/>
      <c r="C11" s="12"/>
      <c r="D11" s="12"/>
      <c r="E11" s="12"/>
      <c r="F11" s="12"/>
      <c r="G11" s="12"/>
      <c r="H11" s="12"/>
      <c r="I11" s="12"/>
      <c r="J11" s="12"/>
      <c r="K11" s="12"/>
      <c r="L11" s="3"/>
      <c r="M11" s="3"/>
      <c r="N11" s="3"/>
      <c r="O11" s="3"/>
      <c r="P11" s="3"/>
    </row>
    <row r="12" spans="1:16" ht="15" customHeight="1">
      <c r="A12" s="15" t="s">
        <v>7</v>
      </c>
      <c r="B12" s="16" t="s">
        <v>2</v>
      </c>
      <c r="C12" s="12">
        <f>C14+C17+C20+C23</f>
        <v>67011</v>
      </c>
      <c r="D12" s="12">
        <f>D14+D17+D20+D23</f>
        <v>14636</v>
      </c>
      <c r="E12" s="12">
        <f>E14+E17+E20+E23</f>
        <v>14636</v>
      </c>
      <c r="F12" s="12"/>
      <c r="G12" s="12"/>
      <c r="H12" s="12"/>
      <c r="I12" s="12">
        <f>I14+I17+I20+I23</f>
        <v>9216</v>
      </c>
      <c r="J12" s="12">
        <f>J14+J17+J20+J23</f>
        <v>2043</v>
      </c>
      <c r="K12" s="12">
        <f>K14+K17+K20+K23</f>
        <v>2043</v>
      </c>
      <c r="L12" s="3">
        <f>C12+I12</f>
        <v>76227</v>
      </c>
      <c r="M12" s="3"/>
      <c r="N12" s="3"/>
      <c r="O12" s="3"/>
      <c r="P12" s="3"/>
    </row>
    <row r="13" spans="1:16" ht="15" customHeight="1">
      <c r="A13" s="17" t="s">
        <v>1</v>
      </c>
      <c r="B13" s="17"/>
      <c r="C13" s="12"/>
      <c r="D13" s="12"/>
      <c r="E13" s="12"/>
      <c r="F13" s="12"/>
      <c r="G13" s="12"/>
      <c r="H13" s="12"/>
      <c r="I13" s="12"/>
      <c r="J13" s="12"/>
      <c r="K13" s="12"/>
      <c r="L13" s="3"/>
      <c r="M13" s="3"/>
      <c r="N13" s="3"/>
      <c r="O13" s="3"/>
      <c r="P13" s="3"/>
    </row>
    <row r="14" spans="1:16" ht="15" customHeight="1">
      <c r="A14" s="12" t="s">
        <v>8</v>
      </c>
      <c r="B14" s="16" t="s">
        <v>2</v>
      </c>
      <c r="C14" s="12">
        <v>8564</v>
      </c>
      <c r="D14" s="12">
        <v>2182</v>
      </c>
      <c r="E14" s="12">
        <v>2182</v>
      </c>
      <c r="F14" s="12"/>
      <c r="G14" s="12"/>
      <c r="H14" s="12"/>
      <c r="I14" s="12"/>
      <c r="J14" s="12"/>
      <c r="K14" s="12"/>
      <c r="L14" s="3">
        <f>C14+I14</f>
        <v>8564</v>
      </c>
      <c r="M14" s="3"/>
      <c r="N14" s="3">
        <v>8564</v>
      </c>
      <c r="O14" s="3"/>
      <c r="P14" s="3"/>
    </row>
    <row r="15" spans="1:16" ht="15" customHeight="1">
      <c r="A15" s="17" t="s">
        <v>4</v>
      </c>
      <c r="B15" s="19" t="s">
        <v>3</v>
      </c>
      <c r="C15" s="12">
        <v>5</v>
      </c>
      <c r="D15" s="12">
        <v>5</v>
      </c>
      <c r="E15" s="12">
        <v>5</v>
      </c>
      <c r="F15" s="12"/>
      <c r="G15" s="12"/>
      <c r="H15" s="12"/>
      <c r="I15" s="12"/>
      <c r="J15" s="12"/>
      <c r="K15" s="12"/>
      <c r="L15" s="3"/>
      <c r="M15" s="3"/>
      <c r="N15" s="3"/>
      <c r="O15" s="3"/>
      <c r="P15" s="3"/>
    </row>
    <row r="16" spans="1:16" ht="15" customHeight="1">
      <c r="A16" s="17" t="s">
        <v>20</v>
      </c>
      <c r="B16" s="16" t="s">
        <v>21</v>
      </c>
      <c r="C16" s="12">
        <v>142730</v>
      </c>
      <c r="D16" s="12">
        <v>145460</v>
      </c>
      <c r="E16" s="12">
        <v>145460</v>
      </c>
      <c r="F16" s="12"/>
      <c r="G16" s="12"/>
      <c r="H16" s="12"/>
      <c r="I16" s="12"/>
      <c r="J16" s="12"/>
      <c r="K16" s="12"/>
      <c r="L16" s="3"/>
      <c r="M16" s="3"/>
      <c r="N16" s="3"/>
      <c r="O16" s="3"/>
      <c r="P16" s="3"/>
    </row>
    <row r="17" spans="1:16" ht="15" customHeight="1">
      <c r="A17" s="12" t="s">
        <v>18</v>
      </c>
      <c r="B17" s="16" t="s">
        <v>2</v>
      </c>
      <c r="C17" s="12">
        <v>14747</v>
      </c>
      <c r="D17" s="12">
        <v>2782</v>
      </c>
      <c r="E17" s="12">
        <v>2782</v>
      </c>
      <c r="F17" s="12"/>
      <c r="G17" s="12"/>
      <c r="H17" s="12"/>
      <c r="I17" s="12">
        <v>5688</v>
      </c>
      <c r="J17" s="12">
        <v>1170</v>
      </c>
      <c r="K17" s="12">
        <v>1170</v>
      </c>
      <c r="L17" s="3">
        <f>C17+I17</f>
        <v>20435</v>
      </c>
      <c r="M17" s="3"/>
      <c r="N17" s="3">
        <v>20435</v>
      </c>
      <c r="O17" s="3"/>
      <c r="P17" s="3"/>
    </row>
    <row r="18" spans="1:16" ht="15" customHeight="1">
      <c r="A18" s="17" t="s">
        <v>4</v>
      </c>
      <c r="B18" s="19" t="s">
        <v>3</v>
      </c>
      <c r="C18" s="12">
        <v>9</v>
      </c>
      <c r="D18" s="12">
        <v>9</v>
      </c>
      <c r="E18" s="12">
        <v>9</v>
      </c>
      <c r="F18" s="12"/>
      <c r="G18" s="12"/>
      <c r="H18" s="12"/>
      <c r="I18" s="12">
        <v>4</v>
      </c>
      <c r="J18" s="12">
        <v>4</v>
      </c>
      <c r="K18" s="12">
        <v>4</v>
      </c>
      <c r="L18" s="3"/>
      <c r="M18" s="3"/>
      <c r="N18" s="3"/>
      <c r="O18" s="3"/>
      <c r="P18" s="3"/>
    </row>
    <row r="19" spans="1:16" ht="15" customHeight="1">
      <c r="A19" s="17" t="s">
        <v>20</v>
      </c>
      <c r="B19" s="16" t="s">
        <v>21</v>
      </c>
      <c r="C19" s="12">
        <v>136550</v>
      </c>
      <c r="D19" s="12">
        <v>103030</v>
      </c>
      <c r="E19" s="12">
        <v>103030</v>
      </c>
      <c r="F19" s="12"/>
      <c r="G19" s="12"/>
      <c r="H19" s="12"/>
      <c r="I19" s="12">
        <v>118500</v>
      </c>
      <c r="J19" s="12">
        <v>97500</v>
      </c>
      <c r="K19" s="12">
        <v>97500</v>
      </c>
      <c r="L19" s="3"/>
      <c r="M19" s="3"/>
      <c r="N19" s="3"/>
      <c r="O19" s="3"/>
      <c r="P19" s="3"/>
    </row>
    <row r="20" spans="1:16" ht="15" customHeight="1">
      <c r="A20" s="20" t="s">
        <v>19</v>
      </c>
      <c r="B20" s="16" t="s">
        <v>2</v>
      </c>
      <c r="C20" s="12">
        <v>14254</v>
      </c>
      <c r="D20" s="12">
        <v>2732</v>
      </c>
      <c r="E20" s="12">
        <v>2732</v>
      </c>
      <c r="F20" s="12"/>
      <c r="G20" s="12"/>
      <c r="H20" s="12"/>
      <c r="I20" s="12">
        <v>3528</v>
      </c>
      <c r="J20" s="12">
        <v>873</v>
      </c>
      <c r="K20" s="12">
        <v>873</v>
      </c>
      <c r="L20" s="3">
        <f>C20+I20</f>
        <v>17782</v>
      </c>
      <c r="M20" s="3"/>
      <c r="N20" s="3">
        <v>17782</v>
      </c>
      <c r="O20" s="3"/>
      <c r="P20" s="3"/>
    </row>
    <row r="21" spans="1:16" ht="15" customHeight="1">
      <c r="A21" s="17" t="s">
        <v>4</v>
      </c>
      <c r="B21" s="19" t="s">
        <v>3</v>
      </c>
      <c r="C21" s="12">
        <v>11</v>
      </c>
      <c r="D21" s="12">
        <v>11</v>
      </c>
      <c r="E21" s="12">
        <v>11</v>
      </c>
      <c r="F21" s="12"/>
      <c r="G21" s="12"/>
      <c r="H21" s="12"/>
      <c r="I21" s="12">
        <v>3</v>
      </c>
      <c r="J21" s="12">
        <v>3</v>
      </c>
      <c r="K21" s="12">
        <v>3</v>
      </c>
      <c r="L21" s="3"/>
      <c r="M21" s="3"/>
      <c r="N21" s="3"/>
      <c r="O21" s="3"/>
      <c r="P21" s="3"/>
    </row>
    <row r="22" spans="1:16" ht="15" customHeight="1">
      <c r="A22" s="17" t="s">
        <v>20</v>
      </c>
      <c r="B22" s="16" t="s">
        <v>21</v>
      </c>
      <c r="C22" s="12">
        <v>107980</v>
      </c>
      <c r="D22" s="12">
        <v>82790</v>
      </c>
      <c r="E22" s="12">
        <v>82790</v>
      </c>
      <c r="F22" s="12"/>
      <c r="G22" s="12"/>
      <c r="H22" s="12"/>
      <c r="I22" s="12">
        <v>98000</v>
      </c>
      <c r="J22" s="12">
        <v>97000</v>
      </c>
      <c r="K22" s="12">
        <v>97000</v>
      </c>
      <c r="L22" s="3"/>
      <c r="M22" s="3"/>
      <c r="N22" s="3"/>
      <c r="O22" s="3"/>
      <c r="P22" s="3"/>
    </row>
    <row r="23" spans="1:16" ht="15" customHeight="1">
      <c r="A23" s="12" t="s">
        <v>16</v>
      </c>
      <c r="B23" s="16" t="s">
        <v>2</v>
      </c>
      <c r="C23" s="12">
        <v>29446</v>
      </c>
      <c r="D23" s="12">
        <v>6940</v>
      </c>
      <c r="E23" s="12">
        <v>6940</v>
      </c>
      <c r="F23" s="12"/>
      <c r="G23" s="12"/>
      <c r="H23" s="12"/>
      <c r="I23" s="12"/>
      <c r="J23" s="12"/>
      <c r="K23" s="12"/>
      <c r="L23" s="3">
        <f>C23+I23</f>
        <v>29446</v>
      </c>
      <c r="M23" s="3"/>
      <c r="N23" s="3">
        <v>29446</v>
      </c>
      <c r="O23" s="3"/>
      <c r="P23" s="3"/>
    </row>
    <row r="24" spans="1:16" ht="15" customHeight="1">
      <c r="A24" s="17" t="s">
        <v>4</v>
      </c>
      <c r="B24" s="19" t="s">
        <v>3</v>
      </c>
      <c r="C24" s="12">
        <v>44</v>
      </c>
      <c r="D24" s="12">
        <v>44</v>
      </c>
      <c r="E24" s="12">
        <v>44</v>
      </c>
      <c r="F24" s="12"/>
      <c r="G24" s="12"/>
      <c r="H24" s="12"/>
      <c r="I24" s="12"/>
      <c r="J24" s="12"/>
      <c r="K24" s="12"/>
      <c r="L24" s="3"/>
      <c r="M24" s="3"/>
      <c r="N24" s="3"/>
      <c r="O24" s="3"/>
      <c r="P24" s="3"/>
    </row>
    <row r="25" spans="1:16" ht="15" customHeight="1">
      <c r="A25" s="17" t="s">
        <v>20</v>
      </c>
      <c r="B25" s="16" t="s">
        <v>21</v>
      </c>
      <c r="C25" s="12">
        <v>55770</v>
      </c>
      <c r="D25" s="12">
        <v>52575</v>
      </c>
      <c r="E25" s="12">
        <v>52575</v>
      </c>
      <c r="F25" s="12"/>
      <c r="G25" s="12"/>
      <c r="H25" s="12"/>
      <c r="I25" s="12"/>
      <c r="J25" s="12"/>
      <c r="K25" s="12"/>
      <c r="L25" s="3"/>
      <c r="M25" s="3"/>
      <c r="N25" s="3"/>
      <c r="O25" s="3"/>
      <c r="P25" s="3"/>
    </row>
    <row r="26" spans="1:16" ht="15" customHeight="1">
      <c r="A26" s="15" t="s">
        <v>30</v>
      </c>
      <c r="B26" s="16" t="s">
        <v>2</v>
      </c>
      <c r="C26" s="12">
        <v>6464</v>
      </c>
      <c r="D26" s="12">
        <v>1489</v>
      </c>
      <c r="E26" s="12">
        <v>1489</v>
      </c>
      <c r="F26" s="12"/>
      <c r="G26" s="12"/>
      <c r="H26" s="12"/>
      <c r="I26" s="12">
        <v>870</v>
      </c>
      <c r="J26" s="12">
        <v>207</v>
      </c>
      <c r="K26" s="12">
        <v>207</v>
      </c>
      <c r="L26" s="3"/>
      <c r="M26" s="3"/>
      <c r="N26" s="3"/>
      <c r="O26" s="3"/>
      <c r="P26" s="3"/>
    </row>
    <row r="27" spans="1:16" ht="47.25" customHeight="1">
      <c r="A27" s="21" t="s">
        <v>31</v>
      </c>
      <c r="B27" s="16" t="s">
        <v>2</v>
      </c>
      <c r="C27" s="12">
        <v>4276</v>
      </c>
      <c r="D27" s="30">
        <v>1518</v>
      </c>
      <c r="E27" s="30">
        <v>1518</v>
      </c>
      <c r="F27" s="12"/>
      <c r="G27" s="12"/>
      <c r="H27" s="12"/>
      <c r="I27" s="30">
        <v>228</v>
      </c>
      <c r="J27" s="12">
        <v>0</v>
      </c>
      <c r="K27" s="12">
        <v>0</v>
      </c>
      <c r="L27" s="3"/>
      <c r="M27" s="3"/>
      <c r="N27" s="3"/>
      <c r="O27" s="3"/>
      <c r="P27" s="3"/>
    </row>
    <row r="28" spans="1:16" ht="15" customHeight="1">
      <c r="A28" s="21" t="s">
        <v>32</v>
      </c>
      <c r="B28" s="16" t="s">
        <v>2</v>
      </c>
      <c r="C28" s="12"/>
      <c r="D28" s="12">
        <v>0</v>
      </c>
      <c r="E28" s="12">
        <v>0</v>
      </c>
      <c r="F28" s="12"/>
      <c r="G28" s="12"/>
      <c r="H28" s="12"/>
      <c r="I28" s="12"/>
      <c r="J28" s="12">
        <v>0</v>
      </c>
      <c r="K28" s="12">
        <v>0</v>
      </c>
      <c r="L28" s="3"/>
      <c r="M28" s="3"/>
      <c r="N28" s="3"/>
      <c r="O28" s="3"/>
      <c r="P28" s="3"/>
    </row>
    <row r="29" spans="1:16" ht="40.5" customHeight="1">
      <c r="A29" s="21" t="s">
        <v>33</v>
      </c>
      <c r="B29" s="16" t="s">
        <v>2</v>
      </c>
      <c r="C29" s="12"/>
      <c r="D29" s="12"/>
      <c r="E29" s="12"/>
      <c r="F29" s="12">
        <v>638</v>
      </c>
      <c r="G29" s="12"/>
      <c r="H29" s="12"/>
      <c r="I29" s="12"/>
      <c r="J29" s="12"/>
      <c r="K29" s="12"/>
      <c r="L29" s="3"/>
      <c r="M29" s="3"/>
      <c r="N29" s="3"/>
      <c r="O29" s="3"/>
      <c r="P29" s="3"/>
    </row>
    <row r="30" spans="1:16" ht="45" customHeight="1">
      <c r="A30" s="21" t="s">
        <v>34</v>
      </c>
      <c r="B30" s="16" t="s">
        <v>2</v>
      </c>
      <c r="C30" s="12">
        <f>C31+C32+C33+C34</f>
        <v>47652</v>
      </c>
      <c r="D30" s="12">
        <f>D31+D32+D33+D34</f>
        <v>12302</v>
      </c>
      <c r="E30" s="12">
        <f>E31+E32+E33+E34</f>
        <v>12302</v>
      </c>
      <c r="F30" s="12"/>
      <c r="G30" s="12"/>
      <c r="H30" s="12"/>
      <c r="I30" s="12">
        <f>I31+I32+I33+I34</f>
        <v>26870.9</v>
      </c>
      <c r="J30" s="12">
        <f>J31+J32+J33+J34</f>
        <v>5782</v>
      </c>
      <c r="K30" s="12">
        <f>K31+K32+K33+K34</f>
        <v>5782</v>
      </c>
      <c r="L30" s="3"/>
      <c r="M30" s="3"/>
      <c r="N30" s="3"/>
      <c r="O30" s="3"/>
      <c r="P30" s="3"/>
    </row>
    <row r="31" spans="1:16" ht="15" customHeight="1">
      <c r="A31" s="12" t="s">
        <v>35</v>
      </c>
      <c r="B31" s="16" t="s">
        <v>2</v>
      </c>
      <c r="C31" s="12">
        <v>20915</v>
      </c>
      <c r="D31" s="30">
        <v>4789</v>
      </c>
      <c r="E31" s="30">
        <v>4789</v>
      </c>
      <c r="F31" s="12"/>
      <c r="G31" s="12"/>
      <c r="H31" s="12"/>
      <c r="I31" s="30">
        <v>13072</v>
      </c>
      <c r="J31" s="12">
        <v>2798</v>
      </c>
      <c r="K31" s="12">
        <v>2798</v>
      </c>
    </row>
    <row r="32" spans="1:16" ht="15" customHeight="1">
      <c r="A32" s="12" t="s">
        <v>36</v>
      </c>
      <c r="B32" s="16" t="s">
        <v>2</v>
      </c>
      <c r="C32" s="12">
        <v>1053</v>
      </c>
      <c r="D32" s="12">
        <v>0</v>
      </c>
      <c r="E32" s="12">
        <v>0</v>
      </c>
      <c r="F32" s="12"/>
      <c r="G32" s="12"/>
      <c r="H32" s="12"/>
      <c r="I32" s="12">
        <v>0</v>
      </c>
      <c r="J32" s="12">
        <v>0</v>
      </c>
      <c r="K32" s="12">
        <v>0</v>
      </c>
    </row>
    <row r="33" spans="1:11" ht="15" customHeight="1">
      <c r="A33" s="12" t="s">
        <v>48</v>
      </c>
      <c r="B33" s="16" t="s">
        <v>2</v>
      </c>
      <c r="C33" s="12">
        <v>1156</v>
      </c>
      <c r="D33" s="30">
        <v>399</v>
      </c>
      <c r="E33" s="30">
        <v>399</v>
      </c>
      <c r="F33" s="12"/>
      <c r="G33" s="12"/>
      <c r="H33" s="12"/>
      <c r="I33" s="30">
        <v>292.89999999999998</v>
      </c>
      <c r="J33" s="12">
        <v>136</v>
      </c>
      <c r="K33" s="12">
        <v>136</v>
      </c>
    </row>
    <row r="34" spans="1:11" ht="15" customHeight="1">
      <c r="A34" s="12" t="s">
        <v>50</v>
      </c>
      <c r="B34" s="16" t="s">
        <v>2</v>
      </c>
      <c r="C34" s="12">
        <v>24528</v>
      </c>
      <c r="D34" s="30">
        <v>7114</v>
      </c>
      <c r="E34" s="30">
        <v>7114</v>
      </c>
      <c r="F34" s="12"/>
      <c r="G34" s="12"/>
      <c r="H34" s="12"/>
      <c r="I34" s="30">
        <v>13506</v>
      </c>
      <c r="J34" s="12">
        <v>2848</v>
      </c>
      <c r="K34" s="12">
        <v>2848</v>
      </c>
    </row>
    <row r="35" spans="1:11"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3"/>
      <c r="B36" s="24"/>
      <c r="C36" s="23"/>
      <c r="D36" s="23"/>
      <c r="E36" s="23"/>
      <c r="F36" s="23"/>
      <c r="G36" s="23"/>
      <c r="H36" s="23"/>
    </row>
    <row r="37" spans="1:11">
      <c r="A37" s="23"/>
      <c r="B37" s="24"/>
      <c r="C37" s="23"/>
      <c r="D37" s="23"/>
      <c r="E37" s="23"/>
      <c r="F37" s="23"/>
      <c r="G37" s="23"/>
    </row>
  </sheetData>
  <mergeCells count="8">
    <mergeCell ref="F6:H6"/>
    <mergeCell ref="I6:K6"/>
    <mergeCell ref="A2:E2"/>
    <mergeCell ref="A3:E3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2021 1 квар   (2)</vt:lpstr>
      <vt:lpstr>2020 4 квар  </vt:lpstr>
      <vt:lpstr>2020 3 квар </vt:lpstr>
      <vt:lpstr>2020 2 квар  </vt:lpstr>
      <vt:lpstr>2020 1 квар</vt:lpstr>
      <vt:lpstr>2019 г (12 мес)</vt:lpstr>
      <vt:lpstr>2019 г (9 мес)</vt:lpstr>
      <vt:lpstr>2019 план (полугодие)</vt:lpstr>
      <vt:lpstr>2019 (1 квартал)</vt:lpstr>
      <vt:lpstr>2018 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2021-06-16T04:39:35Z</dcterms:modified>
</cp:coreProperties>
</file>